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专职教师工作量与课时工资核算表（上交版）" sheetId="2" r:id="rId1"/>
    <sheet name="双肩挑教师工作量与课时工资核算表（上交版）" sheetId="7" r:id="rId2"/>
    <sheet name="（专职教师）填表说明" sheetId="1" r:id="rId3"/>
    <sheet name="工作量汇总表（专任）" sheetId="3" r:id="rId4"/>
    <sheet name="工作量明细表（专任）" sheetId="4" r:id="rId5"/>
    <sheet name="兼职工作量" sheetId="5" r:id="rId6"/>
    <sheet name="Sheet1" sheetId="6" r:id="rId7"/>
  </sheets>
  <definedNames>
    <definedName name="_xlnm._FilterDatabase" localSheetId="4" hidden="1">'工作量明细表（专任）'!$A$3:$R$3</definedName>
  </definedNames>
  <calcPr calcId="124519"/>
</workbook>
</file>

<file path=xl/calcChain.xml><?xml version="1.0" encoding="utf-8"?>
<calcChain xmlns="http://schemas.openxmlformats.org/spreadsheetml/2006/main">
  <c r="J13" i="7"/>
  <c r="J12"/>
  <c r="J11"/>
  <c r="J10"/>
  <c r="J9"/>
  <c r="J8"/>
  <c r="J7"/>
  <c r="J6"/>
  <c r="J5"/>
  <c r="J4"/>
  <c r="J14" s="1"/>
  <c r="G14" s="1"/>
  <c r="J4" i="2"/>
  <c r="J5"/>
  <c r="J6"/>
  <c r="J7"/>
  <c r="J8"/>
  <c r="J9"/>
  <c r="J10"/>
  <c r="J11"/>
  <c r="J12"/>
  <c r="J13"/>
  <c r="J14"/>
  <c r="J15"/>
  <c r="J5" i="6"/>
  <c r="J4"/>
  <c r="J6" i="1"/>
  <c r="J7"/>
  <c r="J8"/>
  <c r="J9"/>
  <c r="G10"/>
  <c r="J10" s="1"/>
  <c r="G11"/>
  <c r="J11" s="1"/>
  <c r="K5" i="7" l="1"/>
  <c r="M5" s="1"/>
  <c r="K7"/>
  <c r="M7" s="1"/>
  <c r="K9"/>
  <c r="M9" s="1"/>
  <c r="K11"/>
  <c r="M11" s="1"/>
  <c r="K13"/>
  <c r="M13" s="1"/>
  <c r="C14"/>
  <c r="K12"/>
  <c r="M12" s="1"/>
  <c r="K10"/>
  <c r="M10" s="1"/>
  <c r="K8"/>
  <c r="M8" s="1"/>
  <c r="K6"/>
  <c r="M6" s="1"/>
  <c r="K4"/>
  <c r="M4" s="1"/>
  <c r="J16" i="6"/>
  <c r="G16" s="1"/>
  <c r="J16" i="2"/>
  <c r="G16" s="1"/>
  <c r="K6" s="1"/>
  <c r="M6" s="1"/>
  <c r="J5" i="1"/>
  <c r="G12"/>
  <c r="J12" s="1"/>
  <c r="G13"/>
  <c r="J13" s="1"/>
  <c r="M14" i="7" l="1"/>
  <c r="K9" i="2"/>
  <c r="M9" s="1"/>
  <c r="K11"/>
  <c r="M11" s="1"/>
  <c r="K10"/>
  <c r="M10" s="1"/>
  <c r="K8"/>
  <c r="M8" s="1"/>
  <c r="K12"/>
  <c r="M12" s="1"/>
  <c r="K5"/>
  <c r="M5" s="1"/>
  <c r="K14"/>
  <c r="M14" s="1"/>
  <c r="K7"/>
  <c r="M7" s="1"/>
  <c r="K4"/>
  <c r="M4" s="1"/>
  <c r="K15"/>
  <c r="M15" s="1"/>
  <c r="K13"/>
  <c r="M13" s="1"/>
  <c r="C16" i="6"/>
  <c r="K5"/>
  <c r="M5" s="1"/>
  <c r="K4"/>
  <c r="M4" s="1"/>
  <c r="C16" i="2"/>
  <c r="J4" i="1"/>
  <c r="M16" i="6" l="1"/>
  <c r="M16" i="2"/>
  <c r="J14" i="1"/>
  <c r="G14" s="1"/>
  <c r="K4" l="1"/>
  <c r="M4" s="1"/>
  <c r="K8"/>
  <c r="M8" s="1"/>
  <c r="K7"/>
  <c r="M7" s="1"/>
  <c r="K6"/>
  <c r="M6" s="1"/>
  <c r="K10"/>
  <c r="M10" s="1"/>
  <c r="K11"/>
  <c r="M11" s="1"/>
  <c r="K9"/>
  <c r="M9" s="1"/>
  <c r="K5"/>
  <c r="M5" s="1"/>
  <c r="K13"/>
  <c r="M13" s="1"/>
  <c r="K12"/>
  <c r="M12" s="1"/>
  <c r="C14"/>
  <c r="M14" l="1"/>
</calcChain>
</file>

<file path=xl/comments1.xml><?xml version="1.0" encoding="utf-8"?>
<comments xmlns="http://schemas.openxmlformats.org/spreadsheetml/2006/main">
  <authors>
    <author>作者</author>
  </authors>
  <commentList>
    <comment ref="C1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周</t>
        </r>
      </text>
    </comment>
    <comment ref="C1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周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I1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周</t>
        </r>
      </text>
    </comment>
    <comment ref="I1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周</t>
        </r>
      </text>
    </comment>
  </commentList>
</comments>
</file>

<file path=xl/sharedStrings.xml><?xml version="1.0" encoding="utf-8"?>
<sst xmlns="http://schemas.openxmlformats.org/spreadsheetml/2006/main" count="301" uniqueCount="131">
  <si>
    <t>课程名称</t>
    <phoneticPr fontId="1" type="noConversion"/>
  </si>
  <si>
    <t>类型系数</t>
    <phoneticPr fontId="1" type="noConversion"/>
  </si>
  <si>
    <t>重复系数</t>
    <phoneticPr fontId="1" type="noConversion"/>
  </si>
  <si>
    <t>标准工作量</t>
    <phoneticPr fontId="1" type="noConversion"/>
  </si>
  <si>
    <t>课程类型</t>
    <phoneticPr fontId="1" type="noConversion"/>
  </si>
  <si>
    <t>教学班人数</t>
    <phoneticPr fontId="1" type="noConversion"/>
  </si>
  <si>
    <t>教学班</t>
    <phoneticPr fontId="1" type="noConversion"/>
  </si>
  <si>
    <t>学生层次</t>
    <phoneticPr fontId="1" type="noConversion"/>
  </si>
  <si>
    <t>本科</t>
    <phoneticPr fontId="1" type="noConversion"/>
  </si>
  <si>
    <t>高职</t>
    <phoneticPr fontId="1" type="noConversion"/>
  </si>
  <si>
    <t>计算机基础</t>
    <phoneticPr fontId="1" type="noConversion"/>
  </si>
  <si>
    <t>视传1501、视传1502</t>
    <phoneticPr fontId="1" type="noConversion"/>
  </si>
  <si>
    <t>环境1501、环境1502、环境1503</t>
    <phoneticPr fontId="1" type="noConversion"/>
  </si>
  <si>
    <t>15561、15531</t>
    <phoneticPr fontId="1" type="noConversion"/>
  </si>
  <si>
    <t>15511、15512</t>
    <phoneticPr fontId="1" type="noConversion"/>
  </si>
  <si>
    <t>计算机辅助设计</t>
    <phoneticPr fontId="1" type="noConversion"/>
  </si>
  <si>
    <t>辅导课</t>
    <phoneticPr fontId="1" type="noConversion"/>
  </si>
  <si>
    <t>本科</t>
    <phoneticPr fontId="1" type="noConversion"/>
  </si>
  <si>
    <t>视传1501、1502</t>
    <phoneticPr fontId="1" type="noConversion"/>
  </si>
  <si>
    <t>写生指导</t>
    <phoneticPr fontId="1" type="noConversion"/>
  </si>
  <si>
    <t xml:space="preserve">视觉传达专业学生写生 </t>
    <phoneticPr fontId="1" type="noConversion"/>
  </si>
  <si>
    <t>室内设计</t>
    <phoneticPr fontId="1" type="noConversion"/>
  </si>
  <si>
    <t>家装效果图设计</t>
    <phoneticPr fontId="1" type="noConversion"/>
  </si>
  <si>
    <t>毕业设计指导</t>
    <phoneticPr fontId="1" type="noConversion"/>
  </si>
  <si>
    <t>实训指导</t>
    <phoneticPr fontId="1" type="noConversion"/>
  </si>
  <si>
    <t>视觉传达</t>
    <phoneticPr fontId="1" type="noConversion"/>
  </si>
  <si>
    <t>视觉传达毕业设计</t>
    <phoneticPr fontId="1" type="noConversion"/>
  </si>
  <si>
    <t>执行学时</t>
    <phoneticPr fontId="1" type="noConversion"/>
  </si>
  <si>
    <t>分散实习</t>
    <phoneticPr fontId="1" type="noConversion"/>
  </si>
  <si>
    <t xml:space="preserve"> </t>
    <phoneticPr fontId="1" type="noConversion"/>
  </si>
  <si>
    <t>各门课程超基础工作量</t>
    <phoneticPr fontId="1" type="noConversion"/>
  </si>
  <si>
    <t>课时工资标准</t>
    <phoneticPr fontId="1" type="noConversion"/>
  </si>
  <si>
    <t>课时工资</t>
    <phoneticPr fontId="1" type="noConversion"/>
  </si>
  <si>
    <t xml:space="preserve"> </t>
    <phoneticPr fontId="1" type="noConversion"/>
  </si>
  <si>
    <t>填表日期：        年      月      日</t>
    <phoneticPr fontId="1" type="noConversion"/>
  </si>
  <si>
    <t>超基础工作量占总工作量的百分比：</t>
    <phoneticPr fontId="1" type="noConversion"/>
  </si>
  <si>
    <t>超基础工作量合计：</t>
    <phoneticPr fontId="1" type="noConversion"/>
  </si>
  <si>
    <t>标准工作量合计：</t>
    <phoneticPr fontId="1" type="noConversion"/>
  </si>
  <si>
    <t>课时工资合计：</t>
    <phoneticPr fontId="1" type="noConversion"/>
  </si>
  <si>
    <t>教师姓名：</t>
    <phoneticPr fontId="1" type="noConversion"/>
  </si>
  <si>
    <t>填表说明：</t>
    <phoneticPr fontId="1" type="noConversion"/>
  </si>
  <si>
    <t>执行
学时</t>
    <phoneticPr fontId="1" type="noConversion"/>
  </si>
  <si>
    <t>各门课程超基础工作量</t>
    <phoneticPr fontId="1" type="noConversion"/>
  </si>
  <si>
    <t>班额
系数</t>
    <phoneticPr fontId="1" type="noConversion"/>
  </si>
  <si>
    <t>序号</t>
    <phoneticPr fontId="12" type="noConversion"/>
  </si>
  <si>
    <t>系部名称</t>
    <phoneticPr fontId="12" type="noConversion"/>
  </si>
  <si>
    <t>专业群/教研室</t>
    <phoneticPr fontId="12" type="noConversion"/>
  </si>
  <si>
    <t>教师姓名</t>
    <phoneticPr fontId="12" type="noConversion"/>
  </si>
  <si>
    <t>最高学历/学位</t>
    <phoneticPr fontId="12" type="noConversion"/>
  </si>
  <si>
    <t>职称</t>
    <phoneticPr fontId="12" type="noConversion"/>
  </si>
  <si>
    <t>专业技术职务：</t>
    <phoneticPr fontId="1" type="noConversion"/>
  </si>
  <si>
    <t>备注</t>
    <phoneticPr fontId="1" type="noConversion"/>
  </si>
  <si>
    <t>计算机基础</t>
  </si>
  <si>
    <t>本科</t>
  </si>
  <si>
    <t>视传1501、视传1502</t>
  </si>
  <si>
    <t>环境1501、环境1502、环境1503</t>
  </si>
  <si>
    <t>高职</t>
  </si>
  <si>
    <t>15561、15531</t>
  </si>
  <si>
    <t>15511、15512</t>
  </si>
  <si>
    <t>计算机辅助设计</t>
  </si>
  <si>
    <t>辅导课</t>
  </si>
  <si>
    <t>视传1501、1502</t>
  </si>
  <si>
    <t xml:space="preserve">视觉传达专业学生写生 </t>
  </si>
  <si>
    <t>写生指导</t>
  </si>
  <si>
    <t>家装效果图设计</t>
  </si>
  <si>
    <t>实训指导</t>
  </si>
  <si>
    <t>视觉传达毕业设计</t>
  </si>
  <si>
    <t>毕业设计指导</t>
  </si>
  <si>
    <t>视觉传达</t>
  </si>
  <si>
    <t>室内设计定岗实习</t>
  </si>
  <si>
    <t>分散实习</t>
  </si>
  <si>
    <t>室内设计</t>
  </si>
  <si>
    <t>软件学院</t>
    <phoneticPr fontId="1" type="noConversion"/>
  </si>
  <si>
    <t>计算机应用</t>
    <phoneticPr fontId="1" type="noConversion"/>
  </si>
  <si>
    <t>甲</t>
    <phoneticPr fontId="1" type="noConversion"/>
  </si>
  <si>
    <t>硕士研究生</t>
    <phoneticPr fontId="1" type="noConversion"/>
  </si>
  <si>
    <t>中级</t>
    <phoneticPr fontId="1" type="noConversion"/>
  </si>
  <si>
    <t>示例</t>
    <phoneticPr fontId="1" type="noConversion"/>
  </si>
  <si>
    <t>班额
系数</t>
    <phoneticPr fontId="1" type="noConversion"/>
  </si>
  <si>
    <t>执行
学时</t>
    <phoneticPr fontId="1" type="noConversion"/>
  </si>
  <si>
    <t>课时工资标准（元）</t>
    <phoneticPr fontId="1" type="noConversion"/>
  </si>
  <si>
    <t>课时工资（元）</t>
    <phoneticPr fontId="1" type="noConversion"/>
  </si>
  <si>
    <t>室内设计顶岗实习</t>
    <phoneticPr fontId="1" type="noConversion"/>
  </si>
  <si>
    <t>1.执行学时按授课班级的学期学时数核算，其中毕业设计和顶岗实习按周数核算</t>
    <phoneticPr fontId="1" type="noConversion"/>
  </si>
  <si>
    <t>2.黑色字体部分为表格固定内容，不可更改</t>
    <phoneticPr fontId="1" type="noConversion"/>
  </si>
  <si>
    <t>3.红色字体部分为教师承担教学任务情况，需按照实际教学运行情况填写</t>
    <phoneticPr fontId="1" type="noConversion"/>
  </si>
  <si>
    <t>4.绿色字体部分为自动计算结果，不需填写</t>
    <phoneticPr fontId="1" type="noConversion"/>
  </si>
  <si>
    <t>部门负责人审核签字：</t>
    <phoneticPr fontId="1" type="noConversion"/>
  </si>
  <si>
    <t>主管院长：</t>
    <phoneticPr fontId="1" type="noConversion"/>
  </si>
  <si>
    <t>教务处审核：</t>
    <phoneticPr fontId="1" type="noConversion"/>
  </si>
  <si>
    <t xml:space="preserve"> </t>
    <phoneticPr fontId="1" type="noConversion"/>
  </si>
  <si>
    <t>教务处审核：</t>
    <phoneticPr fontId="1" type="noConversion"/>
  </si>
  <si>
    <t>部门负责人审核：</t>
    <phoneticPr fontId="1" type="noConversion"/>
  </si>
  <si>
    <t>教师姓名：甲</t>
    <phoneticPr fontId="1" type="noConversion"/>
  </si>
  <si>
    <t>专业技术职务：中级</t>
    <phoneticPr fontId="1" type="noConversion"/>
  </si>
  <si>
    <t xml:space="preserve">      最高学历/学位：硕士研究生</t>
    <phoneticPr fontId="1" type="noConversion"/>
  </si>
  <si>
    <t xml:space="preserve">      最高学历/学位：</t>
    <phoneticPr fontId="1" type="noConversion"/>
  </si>
  <si>
    <t>2015-2016学年度第一学期专职专任教师工作量与课时工资核算表</t>
    <phoneticPr fontId="1" type="noConversion"/>
  </si>
  <si>
    <r>
      <t xml:space="preserve">      </t>
    </r>
    <r>
      <rPr>
        <b/>
        <sz val="14"/>
        <rFont val="宋体"/>
        <family val="3"/>
        <charset val="134"/>
      </rPr>
      <t>学年</t>
    </r>
    <r>
      <rPr>
        <b/>
        <u/>
        <sz val="14"/>
        <rFont val="宋体"/>
        <family val="3"/>
        <charset val="134"/>
      </rPr>
      <t xml:space="preserve">     </t>
    </r>
    <r>
      <rPr>
        <b/>
        <sz val="14"/>
        <rFont val="宋体"/>
        <family val="3"/>
        <charset val="134"/>
      </rPr>
      <t>学期兼职教师工作量统计表</t>
    </r>
    <phoneticPr fontId="21" type="noConversion"/>
  </si>
  <si>
    <t>序号</t>
    <phoneticPr fontId="21" type="noConversion"/>
  </si>
  <si>
    <t>系部名称</t>
    <phoneticPr fontId="21" type="noConversion"/>
  </si>
  <si>
    <t>专业群/教研室</t>
    <phoneticPr fontId="21" type="noConversion"/>
  </si>
  <si>
    <t>教师姓名</t>
    <phoneticPr fontId="21" type="noConversion"/>
  </si>
  <si>
    <t>最高学历/学位</t>
    <phoneticPr fontId="21" type="noConversion"/>
  </si>
  <si>
    <t>职称</t>
    <phoneticPr fontId="21" type="noConversion"/>
  </si>
  <si>
    <t>授课名称</t>
    <phoneticPr fontId="21" type="noConversion"/>
  </si>
  <si>
    <t>学生数</t>
    <phoneticPr fontId="21" type="noConversion"/>
  </si>
  <si>
    <t>备注</t>
    <phoneticPr fontId="21" type="noConversion"/>
  </si>
  <si>
    <t>周总学时</t>
    <phoneticPr fontId="21" type="noConversion"/>
  </si>
  <si>
    <t>工作单位</t>
    <phoneticPr fontId="1" type="noConversion"/>
  </si>
  <si>
    <t>学期总学时</t>
    <phoneticPr fontId="1" type="noConversion"/>
  </si>
  <si>
    <t>学生层次</t>
    <phoneticPr fontId="1" type="noConversion"/>
  </si>
  <si>
    <t>授课对象</t>
    <phoneticPr fontId="21" type="noConversion"/>
  </si>
  <si>
    <t>课程类型</t>
    <phoneticPr fontId="1" type="noConversion"/>
  </si>
  <si>
    <t>授课对象填写：年级+专业，如“15级市场营销”、“14级软件工程”</t>
    <phoneticPr fontId="1" type="noConversion"/>
  </si>
  <si>
    <t>注：课程类型填写：“一般课程”、“实践指导”、“毕业（论文）设计”、“实习指导”</t>
    <phoneticPr fontId="1" type="noConversion"/>
  </si>
  <si>
    <t>每位教师的每门课程填写一行</t>
    <phoneticPr fontId="1" type="noConversion"/>
  </si>
  <si>
    <t>超基础工作量工资</t>
    <phoneticPr fontId="1" type="noConversion"/>
  </si>
  <si>
    <t>5.本表格由教师本人填写，部门负责人审核签字，集中上交教务处</t>
    <phoneticPr fontId="1" type="noConversion"/>
  </si>
  <si>
    <t>6.本表格依据哈信息院[2015]28号关于下发《专任教师教学工作量计算及超基础工作量薪酬计算与发放办法》制定，由教务处负责解释</t>
    <phoneticPr fontId="1" type="noConversion"/>
  </si>
  <si>
    <t>学生
层次</t>
    <phoneticPr fontId="1" type="noConversion"/>
  </si>
  <si>
    <t>类型
系数</t>
    <phoneticPr fontId="1" type="noConversion"/>
  </si>
  <si>
    <t>填表日期：     年   月    日</t>
    <phoneticPr fontId="1" type="noConversion"/>
  </si>
  <si>
    <t>课程名称</t>
    <phoneticPr fontId="1" type="noConversion"/>
  </si>
  <si>
    <t>教学班人数</t>
    <phoneticPr fontId="1" type="noConversion"/>
  </si>
  <si>
    <t>课时工资</t>
    <phoneticPr fontId="1" type="noConversion"/>
  </si>
  <si>
    <r>
      <t xml:space="preserve">      </t>
    </r>
    <r>
      <rPr>
        <b/>
        <sz val="14"/>
        <rFont val="宋体"/>
        <charset val="134"/>
      </rPr>
      <t>学年</t>
    </r>
    <r>
      <rPr>
        <b/>
        <u/>
        <sz val="14"/>
        <rFont val="宋体"/>
        <charset val="134"/>
      </rPr>
      <t xml:space="preserve">     </t>
    </r>
    <r>
      <rPr>
        <b/>
        <sz val="14"/>
        <rFont val="宋体"/>
        <charset val="134"/>
      </rPr>
      <t>学期专任教师工作量统计表</t>
    </r>
    <phoneticPr fontId="12" type="noConversion"/>
  </si>
  <si>
    <r>
      <t xml:space="preserve">      </t>
    </r>
    <r>
      <rPr>
        <b/>
        <sz val="14"/>
        <rFont val="宋体"/>
        <charset val="134"/>
      </rPr>
      <t>学年</t>
    </r>
    <r>
      <rPr>
        <b/>
        <u/>
        <sz val="14"/>
        <rFont val="宋体"/>
        <charset val="134"/>
      </rPr>
      <t xml:space="preserve">     </t>
    </r>
    <r>
      <rPr>
        <b/>
        <sz val="14"/>
        <rFont val="宋体"/>
        <charset val="134"/>
      </rPr>
      <t>学期专任教师工作量汇总统计表</t>
    </r>
    <phoneticPr fontId="12" type="noConversion"/>
  </si>
  <si>
    <t>2016-2017学年度第一学期专职专任教师工作量与课时工资核算表</t>
    <phoneticPr fontId="1" type="noConversion"/>
  </si>
  <si>
    <t>2016-2017学年度第一学期双肩挑教师工作量与课时工资核算表</t>
    <phoneticPr fontId="1" type="noConversion"/>
  </si>
  <si>
    <t>2016-2017学年度第一学期工作量与课时工资核算表（样表）</t>
    <phoneticPr fontId="1" type="noConversion"/>
  </si>
</sst>
</file>

<file path=xl/styles.xml><?xml version="1.0" encoding="utf-8"?>
<styleSheet xmlns="http://schemas.openxmlformats.org/spreadsheetml/2006/main">
  <numFmts count="3">
    <numFmt numFmtId="7" formatCode="&quot;¥&quot;#,##0.00;&quot;¥&quot;\-#,##0.00"/>
    <numFmt numFmtId="176" formatCode="0.00_ "/>
    <numFmt numFmtId="177" formatCode="0.00_);[Red]\(0.00\)"/>
  </numFmts>
  <fonts count="2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00B050"/>
      <name val="宋体"/>
      <family val="3"/>
      <charset val="134"/>
      <scheme val="minor"/>
    </font>
    <font>
      <sz val="10"/>
      <color rgb="FF0070C0"/>
      <name val="宋体"/>
      <family val="3"/>
      <charset val="134"/>
      <scheme val="minor"/>
    </font>
    <font>
      <b/>
      <u/>
      <sz val="14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u/>
      <sz val="14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7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76" fontId="0" fillId="0" borderId="0" xfId="0" applyNumberFormat="1" applyAlignme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wrapText="1"/>
    </xf>
    <xf numFmtId="176" fontId="4" fillId="0" borderId="0" xfId="0" applyNumberFormat="1" applyFont="1" applyAlignment="1">
      <alignment horizontal="center" wrapText="1"/>
    </xf>
    <xf numFmtId="176" fontId="0" fillId="0" borderId="0" xfId="0" applyNumberFormat="1" applyAlignment="1">
      <alignment horizont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177" fontId="5" fillId="0" borderId="0" xfId="0" applyNumberFormat="1" applyFont="1" applyAlignment="1">
      <alignment horizontal="center" wrapText="1"/>
    </xf>
    <xf numFmtId="177" fontId="4" fillId="0" borderId="0" xfId="0" applyNumberFormat="1" applyFont="1" applyAlignment="1">
      <alignment horizontal="center" wrapText="1"/>
    </xf>
    <xf numFmtId="177" fontId="0" fillId="0" borderId="0" xfId="0" applyNumberFormat="1" applyAlignment="1">
      <alignment horizont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177" fontId="6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7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topLeftCell="A16" workbookViewId="0">
      <selection activeCell="D10" sqref="D10"/>
    </sheetView>
  </sheetViews>
  <sheetFormatPr defaultRowHeight="13.5"/>
  <cols>
    <col min="1" max="1" width="26.125" style="1" customWidth="1"/>
    <col min="2" max="2" width="6.375" style="1" customWidth="1"/>
    <col min="3" max="3" width="8" style="1" customWidth="1"/>
    <col min="4" max="4" width="13" style="1" bestFit="1" customWidth="1"/>
    <col min="5" max="5" width="6.25" style="1" customWidth="1"/>
    <col min="6" max="6" width="6.875" style="1" customWidth="1"/>
    <col min="7" max="7" width="6.375" style="1" customWidth="1"/>
    <col min="8" max="8" width="21.125" style="1" customWidth="1"/>
    <col min="9" max="9" width="5.125" style="1" customWidth="1"/>
    <col min="10" max="10" width="7.125" style="1" customWidth="1"/>
    <col min="11" max="11" width="12.25" style="1" customWidth="1"/>
    <col min="12" max="12" width="7.625" style="1" customWidth="1"/>
    <col min="13" max="13" width="14.125" style="1" customWidth="1"/>
    <col min="14" max="16384" width="9" style="1"/>
  </cols>
  <sheetData>
    <row r="1" spans="1:13" ht="35.25" customHeight="1">
      <c r="A1" s="79" t="s">
        <v>128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s="76" customFormat="1" ht="21.75" customHeight="1">
      <c r="A2" s="75" t="s">
        <v>39</v>
      </c>
      <c r="B2" s="86" t="s">
        <v>50</v>
      </c>
      <c r="C2" s="86"/>
      <c r="D2" s="86"/>
      <c r="E2" s="80" t="s">
        <v>96</v>
      </c>
      <c r="F2" s="80"/>
      <c r="G2" s="80"/>
      <c r="H2" s="80"/>
      <c r="I2" s="80" t="s">
        <v>34</v>
      </c>
      <c r="J2" s="80"/>
      <c r="K2" s="80"/>
      <c r="L2" s="80"/>
      <c r="M2" s="80"/>
    </row>
    <row r="3" spans="1:13" s="3" customFormat="1" ht="30" customHeight="1">
      <c r="A3" s="5" t="s">
        <v>0</v>
      </c>
      <c r="B3" s="5" t="s">
        <v>120</v>
      </c>
      <c r="C3" s="5" t="s">
        <v>41</v>
      </c>
      <c r="D3" s="5" t="s">
        <v>4</v>
      </c>
      <c r="E3" s="5" t="s">
        <v>121</v>
      </c>
      <c r="F3" s="5" t="s">
        <v>5</v>
      </c>
      <c r="G3" s="5" t="s">
        <v>43</v>
      </c>
      <c r="H3" s="5" t="s">
        <v>6</v>
      </c>
      <c r="I3" s="5" t="s">
        <v>2</v>
      </c>
      <c r="J3" s="5" t="s">
        <v>3</v>
      </c>
      <c r="K3" s="6" t="s">
        <v>42</v>
      </c>
      <c r="L3" s="6" t="s">
        <v>31</v>
      </c>
      <c r="M3" s="6" t="s">
        <v>32</v>
      </c>
    </row>
    <row r="4" spans="1:13" ht="30" customHeight="1">
      <c r="A4" s="11"/>
      <c r="B4" s="47"/>
      <c r="C4" s="48"/>
      <c r="D4" s="12"/>
      <c r="E4" s="48"/>
      <c r="F4" s="48"/>
      <c r="G4" s="53"/>
      <c r="H4" s="12"/>
      <c r="I4" s="48"/>
      <c r="J4" s="8">
        <f>ROUND(C4*E4*G4*I4,2)</f>
        <v>0</v>
      </c>
      <c r="K4" s="9" t="e">
        <f>ROUND(J4*(G16/J16),2)</f>
        <v>#DIV/0!</v>
      </c>
      <c r="L4" s="45"/>
      <c r="M4" s="8" t="e">
        <f>ROUND(K4*L4,2)</f>
        <v>#DIV/0!</v>
      </c>
    </row>
    <row r="5" spans="1:13" ht="30" customHeight="1">
      <c r="A5" s="7"/>
      <c r="B5" s="45"/>
      <c r="C5" s="48"/>
      <c r="D5" s="7"/>
      <c r="E5" s="48"/>
      <c r="F5" s="45"/>
      <c r="G5" s="53"/>
      <c r="H5" s="7"/>
      <c r="I5" s="48"/>
      <c r="J5" s="8">
        <f t="shared" ref="J5:J15" si="0">ROUND(C5*E5*G5*I5,2)</f>
        <v>0</v>
      </c>
      <c r="K5" s="9" t="e">
        <f>ROUND(J5*(G16/J16),2)</f>
        <v>#DIV/0!</v>
      </c>
      <c r="L5" s="45"/>
      <c r="M5" s="8" t="e">
        <f t="shared" ref="M5:M15" si="1">ROUND(K5*L5,2)</f>
        <v>#DIV/0!</v>
      </c>
    </row>
    <row r="6" spans="1:13" ht="30" customHeight="1">
      <c r="A6" s="7"/>
      <c r="B6" s="45"/>
      <c r="C6" s="45"/>
      <c r="D6" s="7"/>
      <c r="E6" s="48"/>
      <c r="F6" s="45"/>
      <c r="G6" s="53"/>
      <c r="H6" s="7"/>
      <c r="I6" s="48"/>
      <c r="J6" s="8">
        <f t="shared" si="0"/>
        <v>0</v>
      </c>
      <c r="K6" s="9" t="e">
        <f>ROUND(J6*(G16/J16),2)</f>
        <v>#DIV/0!</v>
      </c>
      <c r="L6" s="45"/>
      <c r="M6" s="8" t="e">
        <f t="shared" si="1"/>
        <v>#DIV/0!</v>
      </c>
    </row>
    <row r="7" spans="1:13" ht="30" customHeight="1">
      <c r="A7" s="7"/>
      <c r="B7" s="45"/>
      <c r="C7" s="45"/>
      <c r="D7" s="7"/>
      <c r="E7" s="48"/>
      <c r="F7" s="45"/>
      <c r="G7" s="53"/>
      <c r="H7" s="7"/>
      <c r="I7" s="48"/>
      <c r="J7" s="8">
        <f t="shared" si="0"/>
        <v>0</v>
      </c>
      <c r="K7" s="9" t="e">
        <f>ROUND(J7*(G16/J16),2)</f>
        <v>#DIV/0!</v>
      </c>
      <c r="L7" s="45"/>
      <c r="M7" s="8" t="e">
        <f t="shared" si="1"/>
        <v>#DIV/0!</v>
      </c>
    </row>
    <row r="8" spans="1:13" ht="30" customHeight="1">
      <c r="A8" s="7"/>
      <c r="B8" s="45"/>
      <c r="C8" s="45"/>
      <c r="D8" s="7"/>
      <c r="E8" s="48"/>
      <c r="F8" s="45"/>
      <c r="G8" s="53"/>
      <c r="H8" s="7"/>
      <c r="I8" s="48"/>
      <c r="J8" s="8">
        <f t="shared" ref="J8:J9" si="2">ROUND(C8*E8*G8*I8,2)</f>
        <v>0</v>
      </c>
      <c r="K8" s="9" t="e">
        <f>ROUND(J8*(G16/J16),2)</f>
        <v>#DIV/0!</v>
      </c>
      <c r="L8" s="45"/>
      <c r="M8" s="8" t="e">
        <f t="shared" ref="M8:M9" si="3">ROUND(K8*L8,2)</f>
        <v>#DIV/0!</v>
      </c>
    </row>
    <row r="9" spans="1:13" ht="30" customHeight="1">
      <c r="A9" s="7"/>
      <c r="B9" s="45"/>
      <c r="C9" s="45"/>
      <c r="D9" s="7"/>
      <c r="E9" s="48"/>
      <c r="F9" s="45"/>
      <c r="G9" s="53"/>
      <c r="H9" s="7"/>
      <c r="I9" s="48"/>
      <c r="J9" s="8">
        <f t="shared" si="2"/>
        <v>0</v>
      </c>
      <c r="K9" s="9" t="e">
        <f>ROUND(J9*(G16/J16),2)</f>
        <v>#DIV/0!</v>
      </c>
      <c r="L9" s="45"/>
      <c r="M9" s="8" t="e">
        <f t="shared" si="3"/>
        <v>#DIV/0!</v>
      </c>
    </row>
    <row r="10" spans="1:13" ht="30" customHeight="1">
      <c r="A10" s="7"/>
      <c r="B10" s="45"/>
      <c r="C10" s="45"/>
      <c r="D10" s="7"/>
      <c r="E10" s="48"/>
      <c r="F10" s="45"/>
      <c r="G10" s="53"/>
      <c r="H10" s="7"/>
      <c r="I10" s="48"/>
      <c r="J10" s="8">
        <f t="shared" si="0"/>
        <v>0</v>
      </c>
      <c r="K10" s="9" t="e">
        <f>ROUND(J10*(G16/J16),2)</f>
        <v>#DIV/0!</v>
      </c>
      <c r="L10" s="45"/>
      <c r="M10" s="8" t="e">
        <f t="shared" si="1"/>
        <v>#DIV/0!</v>
      </c>
    </row>
    <row r="11" spans="1:13" ht="30" customHeight="1">
      <c r="A11" s="7"/>
      <c r="B11" s="45"/>
      <c r="C11" s="45"/>
      <c r="D11" s="7"/>
      <c r="E11" s="48"/>
      <c r="F11" s="45"/>
      <c r="G11" s="53"/>
      <c r="H11" s="7"/>
      <c r="I11" s="48"/>
      <c r="J11" s="8">
        <f t="shared" si="0"/>
        <v>0</v>
      </c>
      <c r="K11" s="9" t="e">
        <f>ROUND(J11*(G16/J16),2)</f>
        <v>#DIV/0!</v>
      </c>
      <c r="L11" s="45"/>
      <c r="M11" s="8" t="e">
        <f t="shared" si="1"/>
        <v>#DIV/0!</v>
      </c>
    </row>
    <row r="12" spans="1:13" ht="30" customHeight="1">
      <c r="A12" s="7"/>
      <c r="B12" s="45"/>
      <c r="C12" s="45"/>
      <c r="D12" s="7"/>
      <c r="E12" s="48"/>
      <c r="F12" s="46"/>
      <c r="G12" s="53"/>
      <c r="H12" s="7"/>
      <c r="I12" s="48"/>
      <c r="J12" s="8">
        <f t="shared" si="0"/>
        <v>0</v>
      </c>
      <c r="K12" s="9" t="e">
        <f>ROUND(J12*(G16/J16),2)</f>
        <v>#DIV/0!</v>
      </c>
      <c r="L12" s="45"/>
      <c r="M12" s="8" t="e">
        <f t="shared" si="1"/>
        <v>#DIV/0!</v>
      </c>
    </row>
    <row r="13" spans="1:13" ht="30" customHeight="1">
      <c r="A13" s="7"/>
      <c r="B13" s="45"/>
      <c r="C13" s="45"/>
      <c r="D13" s="7"/>
      <c r="E13" s="48"/>
      <c r="F13" s="45"/>
      <c r="G13" s="53"/>
      <c r="H13" s="7"/>
      <c r="I13" s="48"/>
      <c r="J13" s="8">
        <f t="shared" si="0"/>
        <v>0</v>
      </c>
      <c r="K13" s="9" t="e">
        <f>ROUND(J13*(G16/J16),2)</f>
        <v>#DIV/0!</v>
      </c>
      <c r="L13" s="45"/>
      <c r="M13" s="8" t="e">
        <f t="shared" si="1"/>
        <v>#DIV/0!</v>
      </c>
    </row>
    <row r="14" spans="1:13" ht="30" customHeight="1">
      <c r="A14" s="7"/>
      <c r="B14" s="45"/>
      <c r="C14" s="45"/>
      <c r="D14" s="10"/>
      <c r="E14" s="48"/>
      <c r="F14" s="46"/>
      <c r="G14" s="53"/>
      <c r="H14" s="7"/>
      <c r="I14" s="48"/>
      <c r="J14" s="8">
        <f t="shared" si="0"/>
        <v>0</v>
      </c>
      <c r="K14" s="9" t="e">
        <f>ROUND(J14*(G16/J16),2)</f>
        <v>#DIV/0!</v>
      </c>
      <c r="L14" s="45"/>
      <c r="M14" s="8" t="e">
        <f t="shared" si="1"/>
        <v>#DIV/0!</v>
      </c>
    </row>
    <row r="15" spans="1:13" ht="30" customHeight="1">
      <c r="A15" s="7"/>
      <c r="B15" s="45"/>
      <c r="C15" s="45"/>
      <c r="D15" s="7"/>
      <c r="E15" s="48"/>
      <c r="F15" s="45"/>
      <c r="G15" s="53"/>
      <c r="H15" s="7"/>
      <c r="I15" s="48"/>
      <c r="J15" s="8">
        <f t="shared" si="0"/>
        <v>0</v>
      </c>
      <c r="K15" s="9" t="e">
        <f>ROUND(J15*(G16/J16),2)</f>
        <v>#DIV/0!</v>
      </c>
      <c r="L15" s="45"/>
      <c r="M15" s="8" t="e">
        <f t="shared" si="1"/>
        <v>#DIV/0!</v>
      </c>
    </row>
    <row r="16" spans="1:13" s="2" customFormat="1" ht="30" customHeight="1">
      <c r="A16" s="81" t="s">
        <v>35</v>
      </c>
      <c r="B16" s="82"/>
      <c r="C16" s="13" t="e">
        <f>G16/J16</f>
        <v>#DIV/0!</v>
      </c>
      <c r="D16" s="83" t="s">
        <v>36</v>
      </c>
      <c r="E16" s="84"/>
      <c r="F16" s="85"/>
      <c r="G16" s="14">
        <f>MAX(J16-204,0)</f>
        <v>0</v>
      </c>
      <c r="H16" s="83" t="s">
        <v>37</v>
      </c>
      <c r="I16" s="85"/>
      <c r="J16" s="15">
        <f>ROUND(SUM(J4:J15),2)</f>
        <v>0</v>
      </c>
      <c r="K16" s="83" t="s">
        <v>38</v>
      </c>
      <c r="L16" s="85"/>
      <c r="M16" s="16" t="e">
        <f>ROUND(SUM(M4:M15),2)</f>
        <v>#DIV/0!</v>
      </c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3.5" customHeight="1">
      <c r="A18" s="77" t="s">
        <v>88</v>
      </c>
      <c r="B18" s="77"/>
      <c r="C18" s="77"/>
      <c r="D18" s="4" t="s">
        <v>90</v>
      </c>
      <c r="E18" s="4"/>
      <c r="F18" s="87" t="s">
        <v>91</v>
      </c>
      <c r="G18" s="87"/>
      <c r="H18" s="87"/>
      <c r="I18" s="78" t="s">
        <v>33</v>
      </c>
      <c r="J18" s="78"/>
      <c r="K18" s="87" t="s">
        <v>92</v>
      </c>
      <c r="L18" s="87"/>
      <c r="M18" s="4"/>
    </row>
  </sheetData>
  <mergeCells count="12">
    <mergeCell ref="A18:C18"/>
    <mergeCell ref="I18:J18"/>
    <mergeCell ref="A1:M1"/>
    <mergeCell ref="I2:M2"/>
    <mergeCell ref="A16:B16"/>
    <mergeCell ref="D16:F16"/>
    <mergeCell ref="H16:I16"/>
    <mergeCell ref="K16:L16"/>
    <mergeCell ref="B2:D2"/>
    <mergeCell ref="E2:H2"/>
    <mergeCell ref="K18:L18"/>
    <mergeCell ref="F18:H18"/>
  </mergeCells>
  <phoneticPr fontId="1" type="noConversion"/>
  <pageMargins left="0.48" right="0.4" top="0.68" bottom="0.4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8"/>
  <sheetViews>
    <sheetView topLeftCell="A7" workbookViewId="0">
      <selection activeCell="J4" sqref="J4"/>
    </sheetView>
  </sheetViews>
  <sheetFormatPr defaultColWidth="9" defaultRowHeight="13.5"/>
  <cols>
    <col min="1" max="1" width="26.125" style="1" customWidth="1"/>
    <col min="2" max="2" width="5.375" style="1" customWidth="1"/>
    <col min="3" max="3" width="8.5" style="1" bestFit="1" customWidth="1"/>
    <col min="4" max="4" width="13" style="1" bestFit="1" customWidth="1"/>
    <col min="5" max="5" width="5.25" style="1" customWidth="1"/>
    <col min="6" max="6" width="6.875" style="1" customWidth="1"/>
    <col min="7" max="7" width="6.375" style="1" customWidth="1"/>
    <col min="8" max="8" width="16.75" style="1" customWidth="1"/>
    <col min="9" max="9" width="5.125" style="1" customWidth="1"/>
    <col min="10" max="10" width="7.125" style="1" customWidth="1"/>
    <col min="11" max="11" width="13.25" style="1" customWidth="1"/>
    <col min="12" max="12" width="7.625" style="1" customWidth="1"/>
    <col min="13" max="13" width="13.625" style="1" customWidth="1"/>
    <col min="14" max="16384" width="9" style="1"/>
  </cols>
  <sheetData>
    <row r="1" spans="1:13" ht="35.25" customHeight="1">
      <c r="A1" s="88" t="s">
        <v>129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21.75" customHeight="1">
      <c r="A2" s="4" t="s">
        <v>93</v>
      </c>
      <c r="B2" s="89" t="s">
        <v>94</v>
      </c>
      <c r="C2" s="89"/>
      <c r="D2" s="89"/>
      <c r="E2" s="90" t="s">
        <v>95</v>
      </c>
      <c r="F2" s="90"/>
      <c r="G2" s="90"/>
      <c r="H2" s="90"/>
      <c r="I2" s="90" t="s">
        <v>122</v>
      </c>
      <c r="J2" s="90"/>
      <c r="K2" s="90"/>
      <c r="L2" s="90"/>
      <c r="M2" s="90"/>
    </row>
    <row r="3" spans="1:13" s="3" customFormat="1" ht="24">
      <c r="A3" s="5" t="s">
        <v>123</v>
      </c>
      <c r="B3" s="5" t="s">
        <v>7</v>
      </c>
      <c r="C3" s="5" t="s">
        <v>41</v>
      </c>
      <c r="D3" s="5" t="s">
        <v>4</v>
      </c>
      <c r="E3" s="5" t="s">
        <v>1</v>
      </c>
      <c r="F3" s="5" t="s">
        <v>124</v>
      </c>
      <c r="G3" s="5" t="s">
        <v>78</v>
      </c>
      <c r="H3" s="5" t="s">
        <v>6</v>
      </c>
      <c r="I3" s="5" t="s">
        <v>2</v>
      </c>
      <c r="J3" s="5" t="s">
        <v>3</v>
      </c>
      <c r="K3" s="6" t="s">
        <v>42</v>
      </c>
      <c r="L3" s="6" t="s">
        <v>31</v>
      </c>
      <c r="M3" s="6" t="s">
        <v>125</v>
      </c>
    </row>
    <row r="4" spans="1:13" ht="30" customHeight="1">
      <c r="A4" s="7" t="s">
        <v>10</v>
      </c>
      <c r="B4" s="45" t="s">
        <v>8</v>
      </c>
      <c r="C4" s="45">
        <v>36</v>
      </c>
      <c r="D4" s="7" t="s">
        <v>10</v>
      </c>
      <c r="E4" s="45">
        <v>0.9</v>
      </c>
      <c r="F4" s="45">
        <v>92</v>
      </c>
      <c r="G4" s="51">
        <v>1.1000000000000001</v>
      </c>
      <c r="H4" s="7" t="s">
        <v>11</v>
      </c>
      <c r="I4" s="45">
        <v>1</v>
      </c>
      <c r="J4" s="8">
        <f t="shared" ref="J4:J13" si="0">ROUND(C4*E4*G4*I4,2)</f>
        <v>35.64</v>
      </c>
      <c r="K4" s="9">
        <f>ROUND(J4*(G14/J14),2)</f>
        <v>35.64</v>
      </c>
      <c r="L4" s="45">
        <v>35</v>
      </c>
      <c r="M4" s="8">
        <f>ROUND(K4*L4,2)</f>
        <v>1247.4000000000001</v>
      </c>
    </row>
    <row r="5" spans="1:13" ht="30" customHeight="1">
      <c r="A5" s="7"/>
      <c r="B5" s="45"/>
      <c r="C5" s="45"/>
      <c r="D5" s="7"/>
      <c r="E5" s="45"/>
      <c r="F5" s="45"/>
      <c r="G5" s="51"/>
      <c r="H5" s="7"/>
      <c r="I5" s="45"/>
      <c r="J5" s="8">
        <f t="shared" si="0"/>
        <v>0</v>
      </c>
      <c r="K5" s="9">
        <f>ROUND(J5*(G14/J14),2)</f>
        <v>0</v>
      </c>
      <c r="L5" s="45"/>
      <c r="M5" s="8">
        <f t="shared" ref="M5:M13" si="1">ROUND(K5*L5,2)</f>
        <v>0</v>
      </c>
    </row>
    <row r="6" spans="1:13" ht="30" customHeight="1">
      <c r="A6" s="7"/>
      <c r="B6" s="45"/>
      <c r="C6" s="45"/>
      <c r="D6" s="7"/>
      <c r="E6" s="45"/>
      <c r="F6" s="45"/>
      <c r="G6" s="51"/>
      <c r="H6" s="7"/>
      <c r="I6" s="45"/>
      <c r="J6" s="8">
        <f t="shared" si="0"/>
        <v>0</v>
      </c>
      <c r="K6" s="9">
        <f>ROUND(J6*(G14/J14),2)</f>
        <v>0</v>
      </c>
      <c r="L6" s="45"/>
      <c r="M6" s="8">
        <f t="shared" si="1"/>
        <v>0</v>
      </c>
    </row>
    <row r="7" spans="1:13" ht="30" customHeight="1">
      <c r="A7" s="7"/>
      <c r="B7" s="45"/>
      <c r="C7" s="45"/>
      <c r="D7" s="7"/>
      <c r="E7" s="45"/>
      <c r="F7" s="45"/>
      <c r="G7" s="51"/>
      <c r="H7" s="7"/>
      <c r="I7" s="45"/>
      <c r="J7" s="8">
        <f t="shared" si="0"/>
        <v>0</v>
      </c>
      <c r="K7" s="9">
        <f>ROUND(J7*(G14/J14),2)</f>
        <v>0</v>
      </c>
      <c r="L7" s="45"/>
      <c r="M7" s="8">
        <f t="shared" si="1"/>
        <v>0</v>
      </c>
    </row>
    <row r="8" spans="1:13" ht="30" customHeight="1">
      <c r="A8" s="7"/>
      <c r="B8" s="45"/>
      <c r="C8" s="45"/>
      <c r="D8" s="7"/>
      <c r="E8" s="45"/>
      <c r="F8" s="45"/>
      <c r="G8" s="51"/>
      <c r="H8" s="7"/>
      <c r="I8" s="45"/>
      <c r="J8" s="8">
        <f t="shared" si="0"/>
        <v>0</v>
      </c>
      <c r="K8" s="9">
        <f>ROUND(J8*(G14/J14),2)</f>
        <v>0</v>
      </c>
      <c r="L8" s="45"/>
      <c r="M8" s="8">
        <f t="shared" si="1"/>
        <v>0</v>
      </c>
    </row>
    <row r="9" spans="1:13" ht="30" customHeight="1">
      <c r="A9" s="7"/>
      <c r="B9" s="45"/>
      <c r="C9" s="45"/>
      <c r="D9" s="7"/>
      <c r="E9" s="45"/>
      <c r="F9" s="45"/>
      <c r="G9" s="51"/>
      <c r="H9" s="7"/>
      <c r="I9" s="45"/>
      <c r="J9" s="8">
        <f t="shared" si="0"/>
        <v>0</v>
      </c>
      <c r="K9" s="9">
        <f>ROUND(J9*(G14/J14),2)</f>
        <v>0</v>
      </c>
      <c r="L9" s="45"/>
      <c r="M9" s="8">
        <f t="shared" si="1"/>
        <v>0</v>
      </c>
    </row>
    <row r="10" spans="1:13" ht="30" customHeight="1">
      <c r="A10" s="7"/>
      <c r="B10" s="45"/>
      <c r="C10" s="45"/>
      <c r="D10" s="7"/>
      <c r="E10" s="45"/>
      <c r="F10" s="46"/>
      <c r="G10" s="52"/>
      <c r="H10" s="7"/>
      <c r="I10" s="46"/>
      <c r="J10" s="8">
        <f t="shared" si="0"/>
        <v>0</v>
      </c>
      <c r="K10" s="9">
        <f>ROUND(J10*(G14/J14),2)</f>
        <v>0</v>
      </c>
      <c r="L10" s="45"/>
      <c r="M10" s="8">
        <f t="shared" si="1"/>
        <v>0</v>
      </c>
    </row>
    <row r="11" spans="1:13" ht="30" customHeight="1">
      <c r="A11" s="7"/>
      <c r="B11" s="45"/>
      <c r="C11" s="45"/>
      <c r="D11" s="7"/>
      <c r="E11" s="45"/>
      <c r="F11" s="45"/>
      <c r="G11" s="51"/>
      <c r="H11" s="7"/>
      <c r="I11" s="45"/>
      <c r="J11" s="8">
        <f t="shared" si="0"/>
        <v>0</v>
      </c>
      <c r="K11" s="9">
        <f>ROUND(J11*(G14/J14),2)</f>
        <v>0</v>
      </c>
      <c r="L11" s="45"/>
      <c r="M11" s="8">
        <f t="shared" si="1"/>
        <v>0</v>
      </c>
    </row>
    <row r="12" spans="1:13" ht="30" customHeight="1">
      <c r="A12" s="7"/>
      <c r="B12" s="45"/>
      <c r="C12" s="45"/>
      <c r="D12" s="10"/>
      <c r="E12" s="46"/>
      <c r="F12" s="46"/>
      <c r="G12" s="51"/>
      <c r="H12" s="7"/>
      <c r="I12" s="45"/>
      <c r="J12" s="8">
        <f t="shared" si="0"/>
        <v>0</v>
      </c>
      <c r="K12" s="9">
        <f>ROUND(J12*(G14/J14),2)</f>
        <v>0</v>
      </c>
      <c r="L12" s="45"/>
      <c r="M12" s="8">
        <f t="shared" si="1"/>
        <v>0</v>
      </c>
    </row>
    <row r="13" spans="1:13" ht="30" customHeight="1">
      <c r="A13" s="7"/>
      <c r="B13" s="45"/>
      <c r="C13" s="45"/>
      <c r="D13" s="7"/>
      <c r="E13" s="45"/>
      <c r="F13" s="45"/>
      <c r="G13" s="51"/>
      <c r="H13" s="7"/>
      <c r="I13" s="45"/>
      <c r="J13" s="8">
        <f t="shared" si="0"/>
        <v>0</v>
      </c>
      <c r="K13" s="9">
        <f>ROUND(J13*(G14/J14),2)</f>
        <v>0</v>
      </c>
      <c r="L13" s="45"/>
      <c r="M13" s="8">
        <f t="shared" si="1"/>
        <v>0</v>
      </c>
    </row>
    <row r="14" spans="1:13" s="2" customFormat="1" ht="30" customHeight="1">
      <c r="A14" s="81" t="s">
        <v>35</v>
      </c>
      <c r="B14" s="82"/>
      <c r="C14" s="13">
        <f>G14/J14</f>
        <v>1</v>
      </c>
      <c r="D14" s="83" t="s">
        <v>36</v>
      </c>
      <c r="E14" s="84"/>
      <c r="F14" s="85"/>
      <c r="G14" s="14">
        <f>MAX(J14)</f>
        <v>35.64</v>
      </c>
      <c r="H14" s="83" t="s">
        <v>37</v>
      </c>
      <c r="I14" s="85"/>
      <c r="J14" s="15">
        <f>ROUND(SUM(J4:J13),2)</f>
        <v>35.64</v>
      </c>
      <c r="K14" s="83" t="s">
        <v>38</v>
      </c>
      <c r="L14" s="85"/>
      <c r="M14" s="16">
        <f>ROUND(SUM(M4:M13),2)</f>
        <v>1247.4000000000001</v>
      </c>
    </row>
    <row r="15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3.5" customHeight="1">
      <c r="A16" s="77" t="s">
        <v>88</v>
      </c>
      <c r="B16" s="77"/>
      <c r="C16" s="77"/>
      <c r="D16" s="4" t="s">
        <v>90</v>
      </c>
      <c r="E16" s="4"/>
      <c r="F16" s="87" t="s">
        <v>89</v>
      </c>
      <c r="G16" s="87"/>
      <c r="H16" s="87"/>
      <c r="I16" s="78" t="s">
        <v>90</v>
      </c>
      <c r="J16" s="78"/>
      <c r="K16" s="87" t="s">
        <v>92</v>
      </c>
      <c r="L16" s="87"/>
      <c r="M16" s="4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>
      <c r="A18" s="1" t="s">
        <v>90</v>
      </c>
    </row>
  </sheetData>
  <mergeCells count="12">
    <mergeCell ref="A16:C16"/>
    <mergeCell ref="F16:H16"/>
    <mergeCell ref="I16:J16"/>
    <mergeCell ref="K16:L16"/>
    <mergeCell ref="A1:M1"/>
    <mergeCell ref="B2:D2"/>
    <mergeCell ref="E2:H2"/>
    <mergeCell ref="I2:M2"/>
    <mergeCell ref="A14:B14"/>
    <mergeCell ref="D14:F14"/>
    <mergeCell ref="H14:I14"/>
    <mergeCell ref="K14:L14"/>
  </mergeCells>
  <phoneticPr fontId="1" type="noConversion"/>
  <pageMargins left="0.56000000000000005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3"/>
  <sheetViews>
    <sheetView topLeftCell="A7" workbookViewId="0">
      <selection activeCell="G10" sqref="G10"/>
    </sheetView>
  </sheetViews>
  <sheetFormatPr defaultRowHeight="13.5"/>
  <cols>
    <col min="1" max="1" width="26.125" style="1" customWidth="1"/>
    <col min="2" max="2" width="6" style="2" customWidth="1"/>
    <col min="3" max="3" width="6.75" style="2" customWidth="1"/>
    <col min="4" max="4" width="13" style="1" bestFit="1" customWidth="1"/>
    <col min="5" max="5" width="6.25" style="2" customWidth="1"/>
    <col min="6" max="6" width="6.875" style="2" customWidth="1"/>
    <col min="7" max="7" width="7.25" style="56" customWidth="1"/>
    <col min="8" max="8" width="22.75" style="1" customWidth="1"/>
    <col min="9" max="9" width="5.125" style="2" customWidth="1"/>
    <col min="10" max="10" width="7.125" style="56" customWidth="1"/>
    <col min="11" max="11" width="10.375" style="56" customWidth="1"/>
    <col min="12" max="12" width="9.5" style="2" customWidth="1"/>
    <col min="13" max="13" width="13.625" style="65" customWidth="1"/>
    <col min="14" max="16384" width="9" style="1"/>
  </cols>
  <sheetData>
    <row r="1" spans="1:13" ht="18.75">
      <c r="A1" s="88" t="s">
        <v>130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21.75" customHeight="1">
      <c r="A2" s="4" t="s">
        <v>93</v>
      </c>
      <c r="B2" s="90" t="s">
        <v>94</v>
      </c>
      <c r="C2" s="90"/>
      <c r="D2" s="90"/>
      <c r="E2" s="90" t="s">
        <v>95</v>
      </c>
      <c r="F2" s="90"/>
      <c r="G2" s="90"/>
      <c r="H2" s="90"/>
      <c r="I2" s="93" t="s">
        <v>34</v>
      </c>
      <c r="J2" s="93"/>
      <c r="K2" s="93"/>
      <c r="L2" s="93"/>
      <c r="M2" s="93"/>
    </row>
    <row r="3" spans="1:13" s="3" customFormat="1" ht="24">
      <c r="A3" s="5" t="s">
        <v>0</v>
      </c>
      <c r="B3" s="5" t="s">
        <v>7</v>
      </c>
      <c r="C3" s="5" t="s">
        <v>79</v>
      </c>
      <c r="D3" s="5" t="s">
        <v>4</v>
      </c>
      <c r="E3" s="5" t="s">
        <v>1</v>
      </c>
      <c r="F3" s="5" t="s">
        <v>5</v>
      </c>
      <c r="G3" s="37" t="s">
        <v>78</v>
      </c>
      <c r="H3" s="5" t="s">
        <v>6</v>
      </c>
      <c r="I3" s="5" t="s">
        <v>2</v>
      </c>
      <c r="J3" s="37" t="s">
        <v>3</v>
      </c>
      <c r="K3" s="57" t="s">
        <v>30</v>
      </c>
      <c r="L3" s="6" t="s">
        <v>80</v>
      </c>
      <c r="M3" s="60" t="s">
        <v>81</v>
      </c>
    </row>
    <row r="4" spans="1:13" ht="30" customHeight="1">
      <c r="A4" s="7" t="s">
        <v>10</v>
      </c>
      <c r="B4" s="45" t="s">
        <v>8</v>
      </c>
      <c r="C4" s="45">
        <v>36</v>
      </c>
      <c r="D4" s="7" t="s">
        <v>10</v>
      </c>
      <c r="E4" s="45">
        <v>0.9</v>
      </c>
      <c r="F4" s="45">
        <v>92</v>
      </c>
      <c r="G4" s="51">
        <v>1.1000000000000001</v>
      </c>
      <c r="H4" s="7" t="s">
        <v>11</v>
      </c>
      <c r="I4" s="45">
        <v>1</v>
      </c>
      <c r="J4" s="58">
        <f>C4*E4*G4*I4</f>
        <v>35.64</v>
      </c>
      <c r="K4" s="58">
        <f>J4*(G14/J14)</f>
        <v>9.8257723788919513</v>
      </c>
      <c r="L4" s="45">
        <v>35</v>
      </c>
      <c r="M4" s="61">
        <f>K4*L4</f>
        <v>343.90203326121832</v>
      </c>
    </row>
    <row r="5" spans="1:13" ht="30" customHeight="1">
      <c r="A5" s="7" t="s">
        <v>10</v>
      </c>
      <c r="B5" s="45" t="s">
        <v>8</v>
      </c>
      <c r="C5" s="45">
        <v>36</v>
      </c>
      <c r="D5" s="7" t="s">
        <v>10</v>
      </c>
      <c r="E5" s="45">
        <v>0.9</v>
      </c>
      <c r="F5" s="45">
        <v>123</v>
      </c>
      <c r="G5" s="51">
        <v>1.2</v>
      </c>
      <c r="H5" s="7" t="s">
        <v>12</v>
      </c>
      <c r="I5" s="45">
        <v>0.8</v>
      </c>
      <c r="J5" s="58">
        <f>C5*E5*G5*I5</f>
        <v>31.103999999999999</v>
      </c>
      <c r="K5" s="58">
        <f>J5*(G14/J14)</f>
        <v>8.5752195306693402</v>
      </c>
      <c r="L5" s="45">
        <v>35</v>
      </c>
      <c r="M5" s="61">
        <f t="shared" ref="M5:M13" si="0">K5*L5</f>
        <v>300.1326835734269</v>
      </c>
    </row>
    <row r="6" spans="1:13" ht="30" customHeight="1">
      <c r="A6" s="7" t="s">
        <v>10</v>
      </c>
      <c r="B6" s="45" t="s">
        <v>9</v>
      </c>
      <c r="C6" s="45">
        <v>34</v>
      </c>
      <c r="D6" s="7" t="s">
        <v>10</v>
      </c>
      <c r="E6" s="45">
        <v>0.9</v>
      </c>
      <c r="F6" s="45">
        <v>53</v>
      </c>
      <c r="G6" s="51">
        <v>1.1000000000000001</v>
      </c>
      <c r="H6" s="7" t="s">
        <v>13</v>
      </c>
      <c r="I6" s="45">
        <v>1</v>
      </c>
      <c r="J6" s="58">
        <f>C6*E6*G6*I6</f>
        <v>33.660000000000004</v>
      </c>
      <c r="K6" s="58">
        <f>J6*(G14/J14)</f>
        <v>9.2798961356201772</v>
      </c>
      <c r="L6" s="45">
        <v>15</v>
      </c>
      <c r="M6" s="61">
        <f t="shared" si="0"/>
        <v>139.19844203430267</v>
      </c>
    </row>
    <row r="7" spans="1:13" ht="30" customHeight="1">
      <c r="A7" s="7" t="s">
        <v>10</v>
      </c>
      <c r="B7" s="45" t="s">
        <v>9</v>
      </c>
      <c r="C7" s="45">
        <v>36</v>
      </c>
      <c r="D7" s="7" t="s">
        <v>10</v>
      </c>
      <c r="E7" s="45">
        <v>0.9</v>
      </c>
      <c r="F7" s="45">
        <v>80</v>
      </c>
      <c r="G7" s="51">
        <v>1.1000000000000001</v>
      </c>
      <c r="H7" s="7" t="s">
        <v>14</v>
      </c>
      <c r="I7" s="45">
        <v>0.8</v>
      </c>
      <c r="J7" s="58">
        <f t="shared" ref="J7:J9" si="1">C7*E7*G7*I7</f>
        <v>28.512</v>
      </c>
      <c r="K7" s="58">
        <f>J7*(G14/J14)</f>
        <v>7.8606179031135612</v>
      </c>
      <c r="L7" s="45">
        <v>15</v>
      </c>
      <c r="M7" s="61">
        <f t="shared" si="0"/>
        <v>117.90926854670342</v>
      </c>
    </row>
    <row r="8" spans="1:13" ht="30" customHeight="1">
      <c r="A8" s="7" t="s">
        <v>15</v>
      </c>
      <c r="B8" s="45" t="s">
        <v>17</v>
      </c>
      <c r="C8" s="45">
        <v>36</v>
      </c>
      <c r="D8" s="7" t="s">
        <v>16</v>
      </c>
      <c r="E8" s="45">
        <v>0.5</v>
      </c>
      <c r="F8" s="45">
        <v>92</v>
      </c>
      <c r="G8" s="51">
        <v>1</v>
      </c>
      <c r="H8" s="7" t="s">
        <v>18</v>
      </c>
      <c r="I8" s="45">
        <v>1</v>
      </c>
      <c r="J8" s="58">
        <f t="shared" si="1"/>
        <v>18</v>
      </c>
      <c r="K8" s="58">
        <f>J8*(G14/J14)</f>
        <v>4.9625113024706824</v>
      </c>
      <c r="L8" s="45">
        <v>35</v>
      </c>
      <c r="M8" s="61">
        <f t="shared" si="0"/>
        <v>173.68789558647387</v>
      </c>
    </row>
    <row r="9" spans="1:13" ht="30" customHeight="1">
      <c r="A9" s="7" t="s">
        <v>15</v>
      </c>
      <c r="B9" s="45" t="s">
        <v>17</v>
      </c>
      <c r="C9" s="45">
        <v>36</v>
      </c>
      <c r="D9" s="7" t="s">
        <v>16</v>
      </c>
      <c r="E9" s="45">
        <v>0.5</v>
      </c>
      <c r="F9" s="46">
        <v>123</v>
      </c>
      <c r="G9" s="52">
        <v>1</v>
      </c>
      <c r="H9" s="7" t="s">
        <v>12</v>
      </c>
      <c r="I9" s="46">
        <v>1</v>
      </c>
      <c r="J9" s="58">
        <f t="shared" si="1"/>
        <v>18</v>
      </c>
      <c r="K9" s="58">
        <f>J9*(G14/J14)</f>
        <v>4.9625113024706824</v>
      </c>
      <c r="L9" s="45">
        <v>35</v>
      </c>
      <c r="M9" s="61">
        <f t="shared" si="0"/>
        <v>173.68789558647387</v>
      </c>
    </row>
    <row r="10" spans="1:13" ht="30" customHeight="1">
      <c r="A10" s="7" t="s">
        <v>20</v>
      </c>
      <c r="B10" s="45" t="s">
        <v>17</v>
      </c>
      <c r="C10" s="45">
        <v>24</v>
      </c>
      <c r="D10" s="7" t="s">
        <v>19</v>
      </c>
      <c r="E10" s="45">
        <v>1</v>
      </c>
      <c r="F10" s="45">
        <v>92</v>
      </c>
      <c r="G10" s="51">
        <f>F10/45</f>
        <v>2.0444444444444443</v>
      </c>
      <c r="H10" s="7" t="s">
        <v>11</v>
      </c>
      <c r="I10" s="45">
        <v>1</v>
      </c>
      <c r="J10" s="58">
        <f t="shared" ref="J10" si="2">C10*E10*G10*I10</f>
        <v>49.066666666666663</v>
      </c>
      <c r="K10" s="58">
        <f>J10*(G14/J14)</f>
        <v>13.527438217105267</v>
      </c>
      <c r="L10" s="45">
        <v>35</v>
      </c>
      <c r="M10" s="61">
        <f t="shared" si="0"/>
        <v>473.46033759868436</v>
      </c>
    </row>
    <row r="11" spans="1:13" ht="30" customHeight="1">
      <c r="A11" s="7" t="s">
        <v>22</v>
      </c>
      <c r="B11" s="45" t="s">
        <v>9</v>
      </c>
      <c r="C11" s="45">
        <v>24</v>
      </c>
      <c r="D11" s="10" t="s">
        <v>24</v>
      </c>
      <c r="E11" s="46">
        <v>0.5</v>
      </c>
      <c r="F11" s="46">
        <v>40</v>
      </c>
      <c r="G11" s="51">
        <f>40/45</f>
        <v>0.88888888888888884</v>
      </c>
      <c r="H11" s="7">
        <v>15511</v>
      </c>
      <c r="I11" s="45">
        <v>1</v>
      </c>
      <c r="J11" s="58">
        <f t="shared" ref="J11:J13" si="3">C11*E11*G11*I11</f>
        <v>10.666666666666666</v>
      </c>
      <c r="K11" s="58">
        <f>J11*(G14/J14)</f>
        <v>2.9407474385011452</v>
      </c>
      <c r="L11" s="45">
        <v>15</v>
      </c>
      <c r="M11" s="61">
        <f t="shared" si="0"/>
        <v>44.111211577517174</v>
      </c>
    </row>
    <row r="12" spans="1:13" ht="30" customHeight="1">
      <c r="A12" s="7" t="s">
        <v>26</v>
      </c>
      <c r="B12" s="45" t="s">
        <v>8</v>
      </c>
      <c r="C12" s="45">
        <v>4</v>
      </c>
      <c r="D12" s="7" t="s">
        <v>23</v>
      </c>
      <c r="E12" s="45">
        <v>0.3</v>
      </c>
      <c r="F12" s="45">
        <v>10</v>
      </c>
      <c r="G12" s="51">
        <f>F12</f>
        <v>10</v>
      </c>
      <c r="H12" s="7" t="s">
        <v>25</v>
      </c>
      <c r="I12" s="45">
        <v>1</v>
      </c>
      <c r="J12" s="58">
        <f t="shared" si="3"/>
        <v>12</v>
      </c>
      <c r="K12" s="58">
        <f>J12*(G14/J14)</f>
        <v>3.3083408683137883</v>
      </c>
      <c r="L12" s="45">
        <v>35</v>
      </c>
      <c r="M12" s="61">
        <f t="shared" si="0"/>
        <v>115.79193039098259</v>
      </c>
    </row>
    <row r="13" spans="1:13" ht="30" customHeight="1">
      <c r="A13" s="11" t="s">
        <v>82</v>
      </c>
      <c r="B13" s="47" t="s">
        <v>9</v>
      </c>
      <c r="C13" s="48">
        <v>18</v>
      </c>
      <c r="D13" s="12" t="s">
        <v>28</v>
      </c>
      <c r="E13" s="48">
        <v>0.1</v>
      </c>
      <c r="F13" s="48">
        <v>25</v>
      </c>
      <c r="G13" s="53">
        <f>F13</f>
        <v>25</v>
      </c>
      <c r="H13" s="12" t="s">
        <v>21</v>
      </c>
      <c r="I13" s="48">
        <v>1</v>
      </c>
      <c r="J13" s="59">
        <f t="shared" si="3"/>
        <v>45</v>
      </c>
      <c r="K13" s="58">
        <f>J13*(G14/J14)</f>
        <v>12.406278256176707</v>
      </c>
      <c r="L13" s="47">
        <v>15</v>
      </c>
      <c r="M13" s="62">
        <f t="shared" si="0"/>
        <v>186.0941738426506</v>
      </c>
    </row>
    <row r="14" spans="1:13" s="2" customFormat="1" ht="30" customHeight="1">
      <c r="A14" s="92" t="s">
        <v>35</v>
      </c>
      <c r="B14" s="92"/>
      <c r="C14" s="13">
        <f>G14/J14</f>
        <v>0.27569507235948237</v>
      </c>
      <c r="D14" s="91" t="s">
        <v>36</v>
      </c>
      <c r="E14" s="91"/>
      <c r="F14" s="91"/>
      <c r="G14" s="58">
        <f>MAX(J14-204,0)</f>
        <v>77.649333333333288</v>
      </c>
      <c r="H14" s="91" t="s">
        <v>37</v>
      </c>
      <c r="I14" s="91"/>
      <c r="J14" s="66">
        <f>SUM(J4:J13)</f>
        <v>281.64933333333329</v>
      </c>
      <c r="K14" s="91" t="s">
        <v>38</v>
      </c>
      <c r="L14" s="91"/>
      <c r="M14" s="61">
        <f>SUM(M4:M13)</f>
        <v>2067.9758719984338</v>
      </c>
    </row>
    <row r="15" spans="1:13">
      <c r="A15" s="22"/>
      <c r="B15" s="49"/>
      <c r="C15" s="49"/>
      <c r="D15" s="22"/>
      <c r="E15" s="49"/>
      <c r="F15" s="49"/>
      <c r="G15" s="54"/>
      <c r="H15" s="22"/>
      <c r="I15" s="49"/>
      <c r="J15" s="54"/>
      <c r="K15" s="54"/>
      <c r="L15" s="49"/>
      <c r="M15" s="63"/>
    </row>
    <row r="16" spans="1:13" ht="13.5" customHeight="1">
      <c r="A16" s="77" t="s">
        <v>88</v>
      </c>
      <c r="B16" s="77"/>
      <c r="C16" s="77"/>
      <c r="D16" s="4" t="s">
        <v>90</v>
      </c>
      <c r="E16" s="4"/>
      <c r="F16" s="87" t="s">
        <v>89</v>
      </c>
      <c r="G16" s="87"/>
      <c r="H16" s="87"/>
      <c r="I16" s="78" t="s">
        <v>29</v>
      </c>
      <c r="J16" s="78"/>
      <c r="K16" s="87" t="s">
        <v>87</v>
      </c>
      <c r="L16" s="87"/>
      <c r="M16" s="4"/>
    </row>
    <row r="17" spans="1:13">
      <c r="A17" s="4" t="s">
        <v>40</v>
      </c>
      <c r="B17" s="50"/>
      <c r="C17" s="50"/>
      <c r="D17" s="4"/>
      <c r="E17" s="50"/>
      <c r="F17" s="50"/>
      <c r="G17" s="55"/>
      <c r="H17" s="4"/>
      <c r="I17" s="50"/>
      <c r="J17" s="55"/>
      <c r="K17" s="55"/>
      <c r="L17" s="50"/>
      <c r="M17" s="64"/>
    </row>
    <row r="18" spans="1:13">
      <c r="A18" s="87" t="s">
        <v>83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pans="1:13">
      <c r="A19" s="78" t="s">
        <v>84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13">
      <c r="A20" s="78" t="s">
        <v>85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13">
      <c r="A21" s="78" t="s">
        <v>86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</row>
    <row r="22" spans="1:13">
      <c r="A22" s="78" t="s">
        <v>118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>
      <c r="A23" s="78" t="s">
        <v>119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</sheetData>
  <mergeCells count="18">
    <mergeCell ref="A20:M20"/>
    <mergeCell ref="A21:M21"/>
    <mergeCell ref="A22:M22"/>
    <mergeCell ref="A23:M23"/>
    <mergeCell ref="A19:M19"/>
    <mergeCell ref="H14:I14"/>
    <mergeCell ref="D14:F14"/>
    <mergeCell ref="K14:L14"/>
    <mergeCell ref="A14:B14"/>
    <mergeCell ref="A1:M1"/>
    <mergeCell ref="B2:D2"/>
    <mergeCell ref="E2:H2"/>
    <mergeCell ref="I2:M2"/>
    <mergeCell ref="A18:M18"/>
    <mergeCell ref="F16:H16"/>
    <mergeCell ref="K16:L16"/>
    <mergeCell ref="A16:C16"/>
    <mergeCell ref="I16:J16"/>
  </mergeCells>
  <phoneticPr fontId="1" type="noConversion"/>
  <pageMargins left="0.45" right="0.39" top="0.63" bottom="0.37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G15" sqref="G15"/>
    </sheetView>
  </sheetViews>
  <sheetFormatPr defaultRowHeight="18.75" customHeight="1"/>
  <cols>
    <col min="1" max="1" width="3.875" style="17" customWidth="1"/>
    <col min="2" max="2" width="12.75" style="17" customWidth="1"/>
    <col min="3" max="3" width="14.25" style="17" customWidth="1"/>
    <col min="4" max="4" width="7.875" style="17" customWidth="1"/>
    <col min="5" max="5" width="12.625" style="17" customWidth="1"/>
    <col min="6" max="6" width="5" style="17" customWidth="1"/>
    <col min="7" max="7" width="11.125" style="17" customWidth="1"/>
    <col min="8" max="8" width="15.125" style="69" customWidth="1"/>
    <col min="9" max="9" width="5.5" style="17" customWidth="1"/>
    <col min="10" max="244" width="9" style="17"/>
    <col min="245" max="245" width="5" style="17" bestFit="1" customWidth="1"/>
    <col min="246" max="246" width="8.5" style="17" bestFit="1" customWidth="1"/>
    <col min="247" max="247" width="13.375" style="17" bestFit="1" customWidth="1"/>
    <col min="248" max="248" width="8.5" style="17" bestFit="1" customWidth="1"/>
    <col min="249" max="249" width="13.375" style="17" bestFit="1" customWidth="1"/>
    <col min="250" max="250" width="8.125" style="17" customWidth="1"/>
    <col min="251" max="252" width="8.5" style="17" bestFit="1" customWidth="1"/>
    <col min="253" max="253" width="6.75" style="17" bestFit="1" customWidth="1"/>
    <col min="254" max="257" width="8.5" style="17" bestFit="1" customWidth="1"/>
    <col min="258" max="258" width="7.5" style="17" customWidth="1"/>
    <col min="259" max="259" width="10.125" style="17" customWidth="1"/>
    <col min="260" max="500" width="9" style="17"/>
    <col min="501" max="501" width="5" style="17" bestFit="1" customWidth="1"/>
    <col min="502" max="502" width="8.5" style="17" bestFit="1" customWidth="1"/>
    <col min="503" max="503" width="13.375" style="17" bestFit="1" customWidth="1"/>
    <col min="504" max="504" width="8.5" style="17" bestFit="1" customWidth="1"/>
    <col min="505" max="505" width="13.375" style="17" bestFit="1" customWidth="1"/>
    <col min="506" max="506" width="8.125" style="17" customWidth="1"/>
    <col min="507" max="508" width="8.5" style="17" bestFit="1" customWidth="1"/>
    <col min="509" max="509" width="6.75" style="17" bestFit="1" customWidth="1"/>
    <col min="510" max="513" width="8.5" style="17" bestFit="1" customWidth="1"/>
    <col min="514" max="514" width="7.5" style="17" customWidth="1"/>
    <col min="515" max="515" width="10.125" style="17" customWidth="1"/>
    <col min="516" max="756" width="9" style="17"/>
    <col min="757" max="757" width="5" style="17" bestFit="1" customWidth="1"/>
    <col min="758" max="758" width="8.5" style="17" bestFit="1" customWidth="1"/>
    <col min="759" max="759" width="13.375" style="17" bestFit="1" customWidth="1"/>
    <col min="760" max="760" width="8.5" style="17" bestFit="1" customWidth="1"/>
    <col min="761" max="761" width="13.375" style="17" bestFit="1" customWidth="1"/>
    <col min="762" max="762" width="8.125" style="17" customWidth="1"/>
    <col min="763" max="764" width="8.5" style="17" bestFit="1" customWidth="1"/>
    <col min="765" max="765" width="6.75" style="17" bestFit="1" customWidth="1"/>
    <col min="766" max="769" width="8.5" style="17" bestFit="1" customWidth="1"/>
    <col min="770" max="770" width="7.5" style="17" customWidth="1"/>
    <col min="771" max="771" width="10.125" style="17" customWidth="1"/>
    <col min="772" max="1012" width="9" style="17"/>
    <col min="1013" max="1013" width="5" style="17" bestFit="1" customWidth="1"/>
    <col min="1014" max="1014" width="8.5" style="17" bestFit="1" customWidth="1"/>
    <col min="1015" max="1015" width="13.375" style="17" bestFit="1" customWidth="1"/>
    <col min="1016" max="1016" width="8.5" style="17" bestFit="1" customWidth="1"/>
    <col min="1017" max="1017" width="13.375" style="17" bestFit="1" customWidth="1"/>
    <col min="1018" max="1018" width="8.125" style="17" customWidth="1"/>
    <col min="1019" max="1020" width="8.5" style="17" bestFit="1" customWidth="1"/>
    <col min="1021" max="1021" width="6.75" style="17" bestFit="1" customWidth="1"/>
    <col min="1022" max="1025" width="8.5" style="17" bestFit="1" customWidth="1"/>
    <col min="1026" max="1026" width="7.5" style="17" customWidth="1"/>
    <col min="1027" max="1027" width="10.125" style="17" customWidth="1"/>
    <col min="1028" max="1268" width="9" style="17"/>
    <col min="1269" max="1269" width="5" style="17" bestFit="1" customWidth="1"/>
    <col min="1270" max="1270" width="8.5" style="17" bestFit="1" customWidth="1"/>
    <col min="1271" max="1271" width="13.375" style="17" bestFit="1" customWidth="1"/>
    <col min="1272" max="1272" width="8.5" style="17" bestFit="1" customWidth="1"/>
    <col min="1273" max="1273" width="13.375" style="17" bestFit="1" customWidth="1"/>
    <col min="1274" max="1274" width="8.125" style="17" customWidth="1"/>
    <col min="1275" max="1276" width="8.5" style="17" bestFit="1" customWidth="1"/>
    <col min="1277" max="1277" width="6.75" style="17" bestFit="1" customWidth="1"/>
    <col min="1278" max="1281" width="8.5" style="17" bestFit="1" customWidth="1"/>
    <col min="1282" max="1282" width="7.5" style="17" customWidth="1"/>
    <col min="1283" max="1283" width="10.125" style="17" customWidth="1"/>
    <col min="1284" max="1524" width="9" style="17"/>
    <col min="1525" max="1525" width="5" style="17" bestFit="1" customWidth="1"/>
    <col min="1526" max="1526" width="8.5" style="17" bestFit="1" customWidth="1"/>
    <col min="1527" max="1527" width="13.375" style="17" bestFit="1" customWidth="1"/>
    <col min="1528" max="1528" width="8.5" style="17" bestFit="1" customWidth="1"/>
    <col min="1529" max="1529" width="13.375" style="17" bestFit="1" customWidth="1"/>
    <col min="1530" max="1530" width="8.125" style="17" customWidth="1"/>
    <col min="1531" max="1532" width="8.5" style="17" bestFit="1" customWidth="1"/>
    <col min="1533" max="1533" width="6.75" style="17" bestFit="1" customWidth="1"/>
    <col min="1534" max="1537" width="8.5" style="17" bestFit="1" customWidth="1"/>
    <col min="1538" max="1538" width="7.5" style="17" customWidth="1"/>
    <col min="1539" max="1539" width="10.125" style="17" customWidth="1"/>
    <col min="1540" max="1780" width="9" style="17"/>
    <col min="1781" max="1781" width="5" style="17" bestFit="1" customWidth="1"/>
    <col min="1782" max="1782" width="8.5" style="17" bestFit="1" customWidth="1"/>
    <col min="1783" max="1783" width="13.375" style="17" bestFit="1" customWidth="1"/>
    <col min="1784" max="1784" width="8.5" style="17" bestFit="1" customWidth="1"/>
    <col min="1785" max="1785" width="13.375" style="17" bestFit="1" customWidth="1"/>
    <col min="1786" max="1786" width="8.125" style="17" customWidth="1"/>
    <col min="1787" max="1788" width="8.5" style="17" bestFit="1" customWidth="1"/>
    <col min="1789" max="1789" width="6.75" style="17" bestFit="1" customWidth="1"/>
    <col min="1790" max="1793" width="8.5" style="17" bestFit="1" customWidth="1"/>
    <col min="1794" max="1794" width="7.5" style="17" customWidth="1"/>
    <col min="1795" max="1795" width="10.125" style="17" customWidth="1"/>
    <col min="1796" max="2036" width="9" style="17"/>
    <col min="2037" max="2037" width="5" style="17" bestFit="1" customWidth="1"/>
    <col min="2038" max="2038" width="8.5" style="17" bestFit="1" customWidth="1"/>
    <col min="2039" max="2039" width="13.375" style="17" bestFit="1" customWidth="1"/>
    <col min="2040" max="2040" width="8.5" style="17" bestFit="1" customWidth="1"/>
    <col min="2041" max="2041" width="13.375" style="17" bestFit="1" customWidth="1"/>
    <col min="2042" max="2042" width="8.125" style="17" customWidth="1"/>
    <col min="2043" max="2044" width="8.5" style="17" bestFit="1" customWidth="1"/>
    <col min="2045" max="2045" width="6.75" style="17" bestFit="1" customWidth="1"/>
    <col min="2046" max="2049" width="8.5" style="17" bestFit="1" customWidth="1"/>
    <col min="2050" max="2050" width="7.5" style="17" customWidth="1"/>
    <col min="2051" max="2051" width="10.125" style="17" customWidth="1"/>
    <col min="2052" max="2292" width="9" style="17"/>
    <col min="2293" max="2293" width="5" style="17" bestFit="1" customWidth="1"/>
    <col min="2294" max="2294" width="8.5" style="17" bestFit="1" customWidth="1"/>
    <col min="2295" max="2295" width="13.375" style="17" bestFit="1" customWidth="1"/>
    <col min="2296" max="2296" width="8.5" style="17" bestFit="1" customWidth="1"/>
    <col min="2297" max="2297" width="13.375" style="17" bestFit="1" customWidth="1"/>
    <col min="2298" max="2298" width="8.125" style="17" customWidth="1"/>
    <col min="2299" max="2300" width="8.5" style="17" bestFit="1" customWidth="1"/>
    <col min="2301" max="2301" width="6.75" style="17" bestFit="1" customWidth="1"/>
    <col min="2302" max="2305" width="8.5" style="17" bestFit="1" customWidth="1"/>
    <col min="2306" max="2306" width="7.5" style="17" customWidth="1"/>
    <col min="2307" max="2307" width="10.125" style="17" customWidth="1"/>
    <col min="2308" max="2548" width="9" style="17"/>
    <col min="2549" max="2549" width="5" style="17" bestFit="1" customWidth="1"/>
    <col min="2550" max="2550" width="8.5" style="17" bestFit="1" customWidth="1"/>
    <col min="2551" max="2551" width="13.375" style="17" bestFit="1" customWidth="1"/>
    <col min="2552" max="2552" width="8.5" style="17" bestFit="1" customWidth="1"/>
    <col min="2553" max="2553" width="13.375" style="17" bestFit="1" customWidth="1"/>
    <col min="2554" max="2554" width="8.125" style="17" customWidth="1"/>
    <col min="2555" max="2556" width="8.5" style="17" bestFit="1" customWidth="1"/>
    <col min="2557" max="2557" width="6.75" style="17" bestFit="1" customWidth="1"/>
    <col min="2558" max="2561" width="8.5" style="17" bestFit="1" customWidth="1"/>
    <col min="2562" max="2562" width="7.5" style="17" customWidth="1"/>
    <col min="2563" max="2563" width="10.125" style="17" customWidth="1"/>
    <col min="2564" max="2804" width="9" style="17"/>
    <col min="2805" max="2805" width="5" style="17" bestFit="1" customWidth="1"/>
    <col min="2806" max="2806" width="8.5" style="17" bestFit="1" customWidth="1"/>
    <col min="2807" max="2807" width="13.375" style="17" bestFit="1" customWidth="1"/>
    <col min="2808" max="2808" width="8.5" style="17" bestFit="1" customWidth="1"/>
    <col min="2809" max="2809" width="13.375" style="17" bestFit="1" customWidth="1"/>
    <col min="2810" max="2810" width="8.125" style="17" customWidth="1"/>
    <col min="2811" max="2812" width="8.5" style="17" bestFit="1" customWidth="1"/>
    <col min="2813" max="2813" width="6.75" style="17" bestFit="1" customWidth="1"/>
    <col min="2814" max="2817" width="8.5" style="17" bestFit="1" customWidth="1"/>
    <col min="2818" max="2818" width="7.5" style="17" customWidth="1"/>
    <col min="2819" max="2819" width="10.125" style="17" customWidth="1"/>
    <col min="2820" max="3060" width="9" style="17"/>
    <col min="3061" max="3061" width="5" style="17" bestFit="1" customWidth="1"/>
    <col min="3062" max="3062" width="8.5" style="17" bestFit="1" customWidth="1"/>
    <col min="3063" max="3063" width="13.375" style="17" bestFit="1" customWidth="1"/>
    <col min="3064" max="3064" width="8.5" style="17" bestFit="1" customWidth="1"/>
    <col min="3065" max="3065" width="13.375" style="17" bestFit="1" customWidth="1"/>
    <col min="3066" max="3066" width="8.125" style="17" customWidth="1"/>
    <col min="3067" max="3068" width="8.5" style="17" bestFit="1" customWidth="1"/>
    <col min="3069" max="3069" width="6.75" style="17" bestFit="1" customWidth="1"/>
    <col min="3070" max="3073" width="8.5" style="17" bestFit="1" customWidth="1"/>
    <col min="3074" max="3074" width="7.5" style="17" customWidth="1"/>
    <col min="3075" max="3075" width="10.125" style="17" customWidth="1"/>
    <col min="3076" max="3316" width="9" style="17"/>
    <col min="3317" max="3317" width="5" style="17" bestFit="1" customWidth="1"/>
    <col min="3318" max="3318" width="8.5" style="17" bestFit="1" customWidth="1"/>
    <col min="3319" max="3319" width="13.375" style="17" bestFit="1" customWidth="1"/>
    <col min="3320" max="3320" width="8.5" style="17" bestFit="1" customWidth="1"/>
    <col min="3321" max="3321" width="13.375" style="17" bestFit="1" customWidth="1"/>
    <col min="3322" max="3322" width="8.125" style="17" customWidth="1"/>
    <col min="3323" max="3324" width="8.5" style="17" bestFit="1" customWidth="1"/>
    <col min="3325" max="3325" width="6.75" style="17" bestFit="1" customWidth="1"/>
    <col min="3326" max="3329" width="8.5" style="17" bestFit="1" customWidth="1"/>
    <col min="3330" max="3330" width="7.5" style="17" customWidth="1"/>
    <col min="3331" max="3331" width="10.125" style="17" customWidth="1"/>
    <col min="3332" max="3572" width="9" style="17"/>
    <col min="3573" max="3573" width="5" style="17" bestFit="1" customWidth="1"/>
    <col min="3574" max="3574" width="8.5" style="17" bestFit="1" customWidth="1"/>
    <col min="3575" max="3575" width="13.375" style="17" bestFit="1" customWidth="1"/>
    <col min="3576" max="3576" width="8.5" style="17" bestFit="1" customWidth="1"/>
    <col min="3577" max="3577" width="13.375" style="17" bestFit="1" customWidth="1"/>
    <col min="3578" max="3578" width="8.125" style="17" customWidth="1"/>
    <col min="3579" max="3580" width="8.5" style="17" bestFit="1" customWidth="1"/>
    <col min="3581" max="3581" width="6.75" style="17" bestFit="1" customWidth="1"/>
    <col min="3582" max="3585" width="8.5" style="17" bestFit="1" customWidth="1"/>
    <col min="3586" max="3586" width="7.5" style="17" customWidth="1"/>
    <col min="3587" max="3587" width="10.125" style="17" customWidth="1"/>
    <col min="3588" max="3828" width="9" style="17"/>
    <col min="3829" max="3829" width="5" style="17" bestFit="1" customWidth="1"/>
    <col min="3830" max="3830" width="8.5" style="17" bestFit="1" customWidth="1"/>
    <col min="3831" max="3831" width="13.375" style="17" bestFit="1" customWidth="1"/>
    <col min="3832" max="3832" width="8.5" style="17" bestFit="1" customWidth="1"/>
    <col min="3833" max="3833" width="13.375" style="17" bestFit="1" customWidth="1"/>
    <col min="3834" max="3834" width="8.125" style="17" customWidth="1"/>
    <col min="3835" max="3836" width="8.5" style="17" bestFit="1" customWidth="1"/>
    <col min="3837" max="3837" width="6.75" style="17" bestFit="1" customWidth="1"/>
    <col min="3838" max="3841" width="8.5" style="17" bestFit="1" customWidth="1"/>
    <col min="3842" max="3842" width="7.5" style="17" customWidth="1"/>
    <col min="3843" max="3843" width="10.125" style="17" customWidth="1"/>
    <col min="3844" max="4084" width="9" style="17"/>
    <col min="4085" max="4085" width="5" style="17" bestFit="1" customWidth="1"/>
    <col min="4086" max="4086" width="8.5" style="17" bestFit="1" customWidth="1"/>
    <col min="4087" max="4087" width="13.375" style="17" bestFit="1" customWidth="1"/>
    <col min="4088" max="4088" width="8.5" style="17" bestFit="1" customWidth="1"/>
    <col min="4089" max="4089" width="13.375" style="17" bestFit="1" customWidth="1"/>
    <col min="4090" max="4090" width="8.125" style="17" customWidth="1"/>
    <col min="4091" max="4092" width="8.5" style="17" bestFit="1" customWidth="1"/>
    <col min="4093" max="4093" width="6.75" style="17" bestFit="1" customWidth="1"/>
    <col min="4094" max="4097" width="8.5" style="17" bestFit="1" customWidth="1"/>
    <col min="4098" max="4098" width="7.5" style="17" customWidth="1"/>
    <col min="4099" max="4099" width="10.125" style="17" customWidth="1"/>
    <col min="4100" max="4340" width="9" style="17"/>
    <col min="4341" max="4341" width="5" style="17" bestFit="1" customWidth="1"/>
    <col min="4342" max="4342" width="8.5" style="17" bestFit="1" customWidth="1"/>
    <col min="4343" max="4343" width="13.375" style="17" bestFit="1" customWidth="1"/>
    <col min="4344" max="4344" width="8.5" style="17" bestFit="1" customWidth="1"/>
    <col min="4345" max="4345" width="13.375" style="17" bestFit="1" customWidth="1"/>
    <col min="4346" max="4346" width="8.125" style="17" customWidth="1"/>
    <col min="4347" max="4348" width="8.5" style="17" bestFit="1" customWidth="1"/>
    <col min="4349" max="4349" width="6.75" style="17" bestFit="1" customWidth="1"/>
    <col min="4350" max="4353" width="8.5" style="17" bestFit="1" customWidth="1"/>
    <col min="4354" max="4354" width="7.5" style="17" customWidth="1"/>
    <col min="4355" max="4355" width="10.125" style="17" customWidth="1"/>
    <col min="4356" max="4596" width="9" style="17"/>
    <col min="4597" max="4597" width="5" style="17" bestFit="1" customWidth="1"/>
    <col min="4598" max="4598" width="8.5" style="17" bestFit="1" customWidth="1"/>
    <col min="4599" max="4599" width="13.375" style="17" bestFit="1" customWidth="1"/>
    <col min="4600" max="4600" width="8.5" style="17" bestFit="1" customWidth="1"/>
    <col min="4601" max="4601" width="13.375" style="17" bestFit="1" customWidth="1"/>
    <col min="4602" max="4602" width="8.125" style="17" customWidth="1"/>
    <col min="4603" max="4604" width="8.5" style="17" bestFit="1" customWidth="1"/>
    <col min="4605" max="4605" width="6.75" style="17" bestFit="1" customWidth="1"/>
    <col min="4606" max="4609" width="8.5" style="17" bestFit="1" customWidth="1"/>
    <col min="4610" max="4610" width="7.5" style="17" customWidth="1"/>
    <col min="4611" max="4611" width="10.125" style="17" customWidth="1"/>
    <col min="4612" max="4852" width="9" style="17"/>
    <col min="4853" max="4853" width="5" style="17" bestFit="1" customWidth="1"/>
    <col min="4854" max="4854" width="8.5" style="17" bestFit="1" customWidth="1"/>
    <col min="4855" max="4855" width="13.375" style="17" bestFit="1" customWidth="1"/>
    <col min="4856" max="4856" width="8.5" style="17" bestFit="1" customWidth="1"/>
    <col min="4857" max="4857" width="13.375" style="17" bestFit="1" customWidth="1"/>
    <col min="4858" max="4858" width="8.125" style="17" customWidth="1"/>
    <col min="4859" max="4860" width="8.5" style="17" bestFit="1" customWidth="1"/>
    <col min="4861" max="4861" width="6.75" style="17" bestFit="1" customWidth="1"/>
    <col min="4862" max="4865" width="8.5" style="17" bestFit="1" customWidth="1"/>
    <col min="4866" max="4866" width="7.5" style="17" customWidth="1"/>
    <col min="4867" max="4867" width="10.125" style="17" customWidth="1"/>
    <col min="4868" max="5108" width="9" style="17"/>
    <col min="5109" max="5109" width="5" style="17" bestFit="1" customWidth="1"/>
    <col min="5110" max="5110" width="8.5" style="17" bestFit="1" customWidth="1"/>
    <col min="5111" max="5111" width="13.375" style="17" bestFit="1" customWidth="1"/>
    <col min="5112" max="5112" width="8.5" style="17" bestFit="1" customWidth="1"/>
    <col min="5113" max="5113" width="13.375" style="17" bestFit="1" customWidth="1"/>
    <col min="5114" max="5114" width="8.125" style="17" customWidth="1"/>
    <col min="5115" max="5116" width="8.5" style="17" bestFit="1" customWidth="1"/>
    <col min="5117" max="5117" width="6.75" style="17" bestFit="1" customWidth="1"/>
    <col min="5118" max="5121" width="8.5" style="17" bestFit="1" customWidth="1"/>
    <col min="5122" max="5122" width="7.5" style="17" customWidth="1"/>
    <col min="5123" max="5123" width="10.125" style="17" customWidth="1"/>
    <col min="5124" max="5364" width="9" style="17"/>
    <col min="5365" max="5365" width="5" style="17" bestFit="1" customWidth="1"/>
    <col min="5366" max="5366" width="8.5" style="17" bestFit="1" customWidth="1"/>
    <col min="5367" max="5367" width="13.375" style="17" bestFit="1" customWidth="1"/>
    <col min="5368" max="5368" width="8.5" style="17" bestFit="1" customWidth="1"/>
    <col min="5369" max="5369" width="13.375" style="17" bestFit="1" customWidth="1"/>
    <col min="5370" max="5370" width="8.125" style="17" customWidth="1"/>
    <col min="5371" max="5372" width="8.5" style="17" bestFit="1" customWidth="1"/>
    <col min="5373" max="5373" width="6.75" style="17" bestFit="1" customWidth="1"/>
    <col min="5374" max="5377" width="8.5" style="17" bestFit="1" customWidth="1"/>
    <col min="5378" max="5378" width="7.5" style="17" customWidth="1"/>
    <col min="5379" max="5379" width="10.125" style="17" customWidth="1"/>
    <col min="5380" max="5620" width="9" style="17"/>
    <col min="5621" max="5621" width="5" style="17" bestFit="1" customWidth="1"/>
    <col min="5622" max="5622" width="8.5" style="17" bestFit="1" customWidth="1"/>
    <col min="5623" max="5623" width="13.375" style="17" bestFit="1" customWidth="1"/>
    <col min="5624" max="5624" width="8.5" style="17" bestFit="1" customWidth="1"/>
    <col min="5625" max="5625" width="13.375" style="17" bestFit="1" customWidth="1"/>
    <col min="5626" max="5626" width="8.125" style="17" customWidth="1"/>
    <col min="5627" max="5628" width="8.5" style="17" bestFit="1" customWidth="1"/>
    <col min="5629" max="5629" width="6.75" style="17" bestFit="1" customWidth="1"/>
    <col min="5630" max="5633" width="8.5" style="17" bestFit="1" customWidth="1"/>
    <col min="5634" max="5634" width="7.5" style="17" customWidth="1"/>
    <col min="5635" max="5635" width="10.125" style="17" customWidth="1"/>
    <col min="5636" max="5876" width="9" style="17"/>
    <col min="5877" max="5877" width="5" style="17" bestFit="1" customWidth="1"/>
    <col min="5878" max="5878" width="8.5" style="17" bestFit="1" customWidth="1"/>
    <col min="5879" max="5879" width="13.375" style="17" bestFit="1" customWidth="1"/>
    <col min="5880" max="5880" width="8.5" style="17" bestFit="1" customWidth="1"/>
    <col min="5881" max="5881" width="13.375" style="17" bestFit="1" customWidth="1"/>
    <col min="5882" max="5882" width="8.125" style="17" customWidth="1"/>
    <col min="5883" max="5884" width="8.5" style="17" bestFit="1" customWidth="1"/>
    <col min="5885" max="5885" width="6.75" style="17" bestFit="1" customWidth="1"/>
    <col min="5886" max="5889" width="8.5" style="17" bestFit="1" customWidth="1"/>
    <col min="5890" max="5890" width="7.5" style="17" customWidth="1"/>
    <col min="5891" max="5891" width="10.125" style="17" customWidth="1"/>
    <col min="5892" max="6132" width="9" style="17"/>
    <col min="6133" max="6133" width="5" style="17" bestFit="1" customWidth="1"/>
    <col min="6134" max="6134" width="8.5" style="17" bestFit="1" customWidth="1"/>
    <col min="6135" max="6135" width="13.375" style="17" bestFit="1" customWidth="1"/>
    <col min="6136" max="6136" width="8.5" style="17" bestFit="1" customWidth="1"/>
    <col min="6137" max="6137" width="13.375" style="17" bestFit="1" customWidth="1"/>
    <col min="6138" max="6138" width="8.125" style="17" customWidth="1"/>
    <col min="6139" max="6140" width="8.5" style="17" bestFit="1" customWidth="1"/>
    <col min="6141" max="6141" width="6.75" style="17" bestFit="1" customWidth="1"/>
    <col min="6142" max="6145" width="8.5" style="17" bestFit="1" customWidth="1"/>
    <col min="6146" max="6146" width="7.5" style="17" customWidth="1"/>
    <col min="6147" max="6147" width="10.125" style="17" customWidth="1"/>
    <col min="6148" max="6388" width="9" style="17"/>
    <col min="6389" max="6389" width="5" style="17" bestFit="1" customWidth="1"/>
    <col min="6390" max="6390" width="8.5" style="17" bestFit="1" customWidth="1"/>
    <col min="6391" max="6391" width="13.375" style="17" bestFit="1" customWidth="1"/>
    <col min="6392" max="6392" width="8.5" style="17" bestFit="1" customWidth="1"/>
    <col min="6393" max="6393" width="13.375" style="17" bestFit="1" customWidth="1"/>
    <col min="6394" max="6394" width="8.125" style="17" customWidth="1"/>
    <col min="6395" max="6396" width="8.5" style="17" bestFit="1" customWidth="1"/>
    <col min="6397" max="6397" width="6.75" style="17" bestFit="1" customWidth="1"/>
    <col min="6398" max="6401" width="8.5" style="17" bestFit="1" customWidth="1"/>
    <col min="6402" max="6402" width="7.5" style="17" customWidth="1"/>
    <col min="6403" max="6403" width="10.125" style="17" customWidth="1"/>
    <col min="6404" max="6644" width="9" style="17"/>
    <col min="6645" max="6645" width="5" style="17" bestFit="1" customWidth="1"/>
    <col min="6646" max="6646" width="8.5" style="17" bestFit="1" customWidth="1"/>
    <col min="6647" max="6647" width="13.375" style="17" bestFit="1" customWidth="1"/>
    <col min="6648" max="6648" width="8.5" style="17" bestFit="1" customWidth="1"/>
    <col min="6649" max="6649" width="13.375" style="17" bestFit="1" customWidth="1"/>
    <col min="6650" max="6650" width="8.125" style="17" customWidth="1"/>
    <col min="6651" max="6652" width="8.5" style="17" bestFit="1" customWidth="1"/>
    <col min="6653" max="6653" width="6.75" style="17" bestFit="1" customWidth="1"/>
    <col min="6654" max="6657" width="8.5" style="17" bestFit="1" customWidth="1"/>
    <col min="6658" max="6658" width="7.5" style="17" customWidth="1"/>
    <col min="6659" max="6659" width="10.125" style="17" customWidth="1"/>
    <col min="6660" max="6900" width="9" style="17"/>
    <col min="6901" max="6901" width="5" style="17" bestFit="1" customWidth="1"/>
    <col min="6902" max="6902" width="8.5" style="17" bestFit="1" customWidth="1"/>
    <col min="6903" max="6903" width="13.375" style="17" bestFit="1" customWidth="1"/>
    <col min="6904" max="6904" width="8.5" style="17" bestFit="1" customWidth="1"/>
    <col min="6905" max="6905" width="13.375" style="17" bestFit="1" customWidth="1"/>
    <col min="6906" max="6906" width="8.125" style="17" customWidth="1"/>
    <col min="6907" max="6908" width="8.5" style="17" bestFit="1" customWidth="1"/>
    <col min="6909" max="6909" width="6.75" style="17" bestFit="1" customWidth="1"/>
    <col min="6910" max="6913" width="8.5" style="17" bestFit="1" customWidth="1"/>
    <col min="6914" max="6914" width="7.5" style="17" customWidth="1"/>
    <col min="6915" max="6915" width="10.125" style="17" customWidth="1"/>
    <col min="6916" max="7156" width="9" style="17"/>
    <col min="7157" max="7157" width="5" style="17" bestFit="1" customWidth="1"/>
    <col min="7158" max="7158" width="8.5" style="17" bestFit="1" customWidth="1"/>
    <col min="7159" max="7159" width="13.375" style="17" bestFit="1" customWidth="1"/>
    <col min="7160" max="7160" width="8.5" style="17" bestFit="1" customWidth="1"/>
    <col min="7161" max="7161" width="13.375" style="17" bestFit="1" customWidth="1"/>
    <col min="7162" max="7162" width="8.125" style="17" customWidth="1"/>
    <col min="7163" max="7164" width="8.5" style="17" bestFit="1" customWidth="1"/>
    <col min="7165" max="7165" width="6.75" style="17" bestFit="1" customWidth="1"/>
    <col min="7166" max="7169" width="8.5" style="17" bestFit="1" customWidth="1"/>
    <col min="7170" max="7170" width="7.5" style="17" customWidth="1"/>
    <col min="7171" max="7171" width="10.125" style="17" customWidth="1"/>
    <col min="7172" max="7412" width="9" style="17"/>
    <col min="7413" max="7413" width="5" style="17" bestFit="1" customWidth="1"/>
    <col min="7414" max="7414" width="8.5" style="17" bestFit="1" customWidth="1"/>
    <col min="7415" max="7415" width="13.375" style="17" bestFit="1" customWidth="1"/>
    <col min="7416" max="7416" width="8.5" style="17" bestFit="1" customWidth="1"/>
    <col min="7417" max="7417" width="13.375" style="17" bestFit="1" customWidth="1"/>
    <col min="7418" max="7418" width="8.125" style="17" customWidth="1"/>
    <col min="7419" max="7420" width="8.5" style="17" bestFit="1" customWidth="1"/>
    <col min="7421" max="7421" width="6.75" style="17" bestFit="1" customWidth="1"/>
    <col min="7422" max="7425" width="8.5" style="17" bestFit="1" customWidth="1"/>
    <col min="7426" max="7426" width="7.5" style="17" customWidth="1"/>
    <col min="7427" max="7427" width="10.125" style="17" customWidth="1"/>
    <col min="7428" max="7668" width="9" style="17"/>
    <col min="7669" max="7669" width="5" style="17" bestFit="1" customWidth="1"/>
    <col min="7670" max="7670" width="8.5" style="17" bestFit="1" customWidth="1"/>
    <col min="7671" max="7671" width="13.375" style="17" bestFit="1" customWidth="1"/>
    <col min="7672" max="7672" width="8.5" style="17" bestFit="1" customWidth="1"/>
    <col min="7673" max="7673" width="13.375" style="17" bestFit="1" customWidth="1"/>
    <col min="7674" max="7674" width="8.125" style="17" customWidth="1"/>
    <col min="7675" max="7676" width="8.5" style="17" bestFit="1" customWidth="1"/>
    <col min="7677" max="7677" width="6.75" style="17" bestFit="1" customWidth="1"/>
    <col min="7678" max="7681" width="8.5" style="17" bestFit="1" customWidth="1"/>
    <col min="7682" max="7682" width="7.5" style="17" customWidth="1"/>
    <col min="7683" max="7683" width="10.125" style="17" customWidth="1"/>
    <col min="7684" max="7924" width="9" style="17"/>
    <col min="7925" max="7925" width="5" style="17" bestFit="1" customWidth="1"/>
    <col min="7926" max="7926" width="8.5" style="17" bestFit="1" customWidth="1"/>
    <col min="7927" max="7927" width="13.375" style="17" bestFit="1" customWidth="1"/>
    <col min="7928" max="7928" width="8.5" style="17" bestFit="1" customWidth="1"/>
    <col min="7929" max="7929" width="13.375" style="17" bestFit="1" customWidth="1"/>
    <col min="7930" max="7930" width="8.125" style="17" customWidth="1"/>
    <col min="7931" max="7932" width="8.5" style="17" bestFit="1" customWidth="1"/>
    <col min="7933" max="7933" width="6.75" style="17" bestFit="1" customWidth="1"/>
    <col min="7934" max="7937" width="8.5" style="17" bestFit="1" customWidth="1"/>
    <col min="7938" max="7938" width="7.5" style="17" customWidth="1"/>
    <col min="7939" max="7939" width="10.125" style="17" customWidth="1"/>
    <col min="7940" max="8180" width="9" style="17"/>
    <col min="8181" max="8181" width="5" style="17" bestFit="1" customWidth="1"/>
    <col min="8182" max="8182" width="8.5" style="17" bestFit="1" customWidth="1"/>
    <col min="8183" max="8183" width="13.375" style="17" bestFit="1" customWidth="1"/>
    <col min="8184" max="8184" width="8.5" style="17" bestFit="1" customWidth="1"/>
    <col min="8185" max="8185" width="13.375" style="17" bestFit="1" customWidth="1"/>
    <col min="8186" max="8186" width="8.125" style="17" customWidth="1"/>
    <col min="8187" max="8188" width="8.5" style="17" bestFit="1" customWidth="1"/>
    <col min="8189" max="8189" width="6.75" style="17" bestFit="1" customWidth="1"/>
    <col min="8190" max="8193" width="8.5" style="17" bestFit="1" customWidth="1"/>
    <col min="8194" max="8194" width="7.5" style="17" customWidth="1"/>
    <col min="8195" max="8195" width="10.125" style="17" customWidth="1"/>
    <col min="8196" max="8436" width="9" style="17"/>
    <col min="8437" max="8437" width="5" style="17" bestFit="1" customWidth="1"/>
    <col min="8438" max="8438" width="8.5" style="17" bestFit="1" customWidth="1"/>
    <col min="8439" max="8439" width="13.375" style="17" bestFit="1" customWidth="1"/>
    <col min="8440" max="8440" width="8.5" style="17" bestFit="1" customWidth="1"/>
    <col min="8441" max="8441" width="13.375" style="17" bestFit="1" customWidth="1"/>
    <col min="8442" max="8442" width="8.125" style="17" customWidth="1"/>
    <col min="8443" max="8444" width="8.5" style="17" bestFit="1" customWidth="1"/>
    <col min="8445" max="8445" width="6.75" style="17" bestFit="1" customWidth="1"/>
    <col min="8446" max="8449" width="8.5" style="17" bestFit="1" customWidth="1"/>
    <col min="8450" max="8450" width="7.5" style="17" customWidth="1"/>
    <col min="8451" max="8451" width="10.125" style="17" customWidth="1"/>
    <col min="8452" max="8692" width="9" style="17"/>
    <col min="8693" max="8693" width="5" style="17" bestFit="1" customWidth="1"/>
    <col min="8694" max="8694" width="8.5" style="17" bestFit="1" customWidth="1"/>
    <col min="8695" max="8695" width="13.375" style="17" bestFit="1" customWidth="1"/>
    <col min="8696" max="8696" width="8.5" style="17" bestFit="1" customWidth="1"/>
    <col min="8697" max="8697" width="13.375" style="17" bestFit="1" customWidth="1"/>
    <col min="8698" max="8698" width="8.125" style="17" customWidth="1"/>
    <col min="8699" max="8700" width="8.5" style="17" bestFit="1" customWidth="1"/>
    <col min="8701" max="8701" width="6.75" style="17" bestFit="1" customWidth="1"/>
    <col min="8702" max="8705" width="8.5" style="17" bestFit="1" customWidth="1"/>
    <col min="8706" max="8706" width="7.5" style="17" customWidth="1"/>
    <col min="8707" max="8707" width="10.125" style="17" customWidth="1"/>
    <col min="8708" max="8948" width="9" style="17"/>
    <col min="8949" max="8949" width="5" style="17" bestFit="1" customWidth="1"/>
    <col min="8950" max="8950" width="8.5" style="17" bestFit="1" customWidth="1"/>
    <col min="8951" max="8951" width="13.375" style="17" bestFit="1" customWidth="1"/>
    <col min="8952" max="8952" width="8.5" style="17" bestFit="1" customWidth="1"/>
    <col min="8953" max="8953" width="13.375" style="17" bestFit="1" customWidth="1"/>
    <col min="8954" max="8954" width="8.125" style="17" customWidth="1"/>
    <col min="8955" max="8956" width="8.5" style="17" bestFit="1" customWidth="1"/>
    <col min="8957" max="8957" width="6.75" style="17" bestFit="1" customWidth="1"/>
    <col min="8958" max="8961" width="8.5" style="17" bestFit="1" customWidth="1"/>
    <col min="8962" max="8962" width="7.5" style="17" customWidth="1"/>
    <col min="8963" max="8963" width="10.125" style="17" customWidth="1"/>
    <col min="8964" max="9204" width="9" style="17"/>
    <col min="9205" max="9205" width="5" style="17" bestFit="1" customWidth="1"/>
    <col min="9206" max="9206" width="8.5" style="17" bestFit="1" customWidth="1"/>
    <col min="9207" max="9207" width="13.375" style="17" bestFit="1" customWidth="1"/>
    <col min="9208" max="9208" width="8.5" style="17" bestFit="1" customWidth="1"/>
    <col min="9209" max="9209" width="13.375" style="17" bestFit="1" customWidth="1"/>
    <col min="9210" max="9210" width="8.125" style="17" customWidth="1"/>
    <col min="9211" max="9212" width="8.5" style="17" bestFit="1" customWidth="1"/>
    <col min="9213" max="9213" width="6.75" style="17" bestFit="1" customWidth="1"/>
    <col min="9214" max="9217" width="8.5" style="17" bestFit="1" customWidth="1"/>
    <col min="9218" max="9218" width="7.5" style="17" customWidth="1"/>
    <col min="9219" max="9219" width="10.125" style="17" customWidth="1"/>
    <col min="9220" max="9460" width="9" style="17"/>
    <col min="9461" max="9461" width="5" style="17" bestFit="1" customWidth="1"/>
    <col min="9462" max="9462" width="8.5" style="17" bestFit="1" customWidth="1"/>
    <col min="9463" max="9463" width="13.375" style="17" bestFit="1" customWidth="1"/>
    <col min="9464" max="9464" width="8.5" style="17" bestFit="1" customWidth="1"/>
    <col min="9465" max="9465" width="13.375" style="17" bestFit="1" customWidth="1"/>
    <col min="9466" max="9466" width="8.125" style="17" customWidth="1"/>
    <col min="9467" max="9468" width="8.5" style="17" bestFit="1" customWidth="1"/>
    <col min="9469" max="9469" width="6.75" style="17" bestFit="1" customWidth="1"/>
    <col min="9470" max="9473" width="8.5" style="17" bestFit="1" customWidth="1"/>
    <col min="9474" max="9474" width="7.5" style="17" customWidth="1"/>
    <col min="9475" max="9475" width="10.125" style="17" customWidth="1"/>
    <col min="9476" max="9716" width="9" style="17"/>
    <col min="9717" max="9717" width="5" style="17" bestFit="1" customWidth="1"/>
    <col min="9718" max="9718" width="8.5" style="17" bestFit="1" customWidth="1"/>
    <col min="9719" max="9719" width="13.375" style="17" bestFit="1" customWidth="1"/>
    <col min="9720" max="9720" width="8.5" style="17" bestFit="1" customWidth="1"/>
    <col min="9721" max="9721" width="13.375" style="17" bestFit="1" customWidth="1"/>
    <col min="9722" max="9722" width="8.125" style="17" customWidth="1"/>
    <col min="9723" max="9724" width="8.5" style="17" bestFit="1" customWidth="1"/>
    <col min="9725" max="9725" width="6.75" style="17" bestFit="1" customWidth="1"/>
    <col min="9726" max="9729" width="8.5" style="17" bestFit="1" customWidth="1"/>
    <col min="9730" max="9730" width="7.5" style="17" customWidth="1"/>
    <col min="9731" max="9731" width="10.125" style="17" customWidth="1"/>
    <col min="9732" max="9972" width="9" style="17"/>
    <col min="9973" max="9973" width="5" style="17" bestFit="1" customWidth="1"/>
    <col min="9974" max="9974" width="8.5" style="17" bestFit="1" customWidth="1"/>
    <col min="9975" max="9975" width="13.375" style="17" bestFit="1" customWidth="1"/>
    <col min="9976" max="9976" width="8.5" style="17" bestFit="1" customWidth="1"/>
    <col min="9977" max="9977" width="13.375" style="17" bestFit="1" customWidth="1"/>
    <col min="9978" max="9978" width="8.125" style="17" customWidth="1"/>
    <col min="9979" max="9980" width="8.5" style="17" bestFit="1" customWidth="1"/>
    <col min="9981" max="9981" width="6.75" style="17" bestFit="1" customWidth="1"/>
    <col min="9982" max="9985" width="8.5" style="17" bestFit="1" customWidth="1"/>
    <col min="9986" max="9986" width="7.5" style="17" customWidth="1"/>
    <col min="9987" max="9987" width="10.125" style="17" customWidth="1"/>
    <col min="9988" max="10228" width="9" style="17"/>
    <col min="10229" max="10229" width="5" style="17" bestFit="1" customWidth="1"/>
    <col min="10230" max="10230" width="8.5" style="17" bestFit="1" customWidth="1"/>
    <col min="10231" max="10231" width="13.375" style="17" bestFit="1" customWidth="1"/>
    <col min="10232" max="10232" width="8.5" style="17" bestFit="1" customWidth="1"/>
    <col min="10233" max="10233" width="13.375" style="17" bestFit="1" customWidth="1"/>
    <col min="10234" max="10234" width="8.125" style="17" customWidth="1"/>
    <col min="10235" max="10236" width="8.5" style="17" bestFit="1" customWidth="1"/>
    <col min="10237" max="10237" width="6.75" style="17" bestFit="1" customWidth="1"/>
    <col min="10238" max="10241" width="8.5" style="17" bestFit="1" customWidth="1"/>
    <col min="10242" max="10242" width="7.5" style="17" customWidth="1"/>
    <col min="10243" max="10243" width="10.125" style="17" customWidth="1"/>
    <col min="10244" max="10484" width="9" style="17"/>
    <col min="10485" max="10485" width="5" style="17" bestFit="1" customWidth="1"/>
    <col min="10486" max="10486" width="8.5" style="17" bestFit="1" customWidth="1"/>
    <col min="10487" max="10487" width="13.375" style="17" bestFit="1" customWidth="1"/>
    <col min="10488" max="10488" width="8.5" style="17" bestFit="1" customWidth="1"/>
    <col min="10489" max="10489" width="13.375" style="17" bestFit="1" customWidth="1"/>
    <col min="10490" max="10490" width="8.125" style="17" customWidth="1"/>
    <col min="10491" max="10492" width="8.5" style="17" bestFit="1" customWidth="1"/>
    <col min="10493" max="10493" width="6.75" style="17" bestFit="1" customWidth="1"/>
    <col min="10494" max="10497" width="8.5" style="17" bestFit="1" customWidth="1"/>
    <col min="10498" max="10498" width="7.5" style="17" customWidth="1"/>
    <col min="10499" max="10499" width="10.125" style="17" customWidth="1"/>
    <col min="10500" max="10740" width="9" style="17"/>
    <col min="10741" max="10741" width="5" style="17" bestFit="1" customWidth="1"/>
    <col min="10742" max="10742" width="8.5" style="17" bestFit="1" customWidth="1"/>
    <col min="10743" max="10743" width="13.375" style="17" bestFit="1" customWidth="1"/>
    <col min="10744" max="10744" width="8.5" style="17" bestFit="1" customWidth="1"/>
    <col min="10745" max="10745" width="13.375" style="17" bestFit="1" customWidth="1"/>
    <col min="10746" max="10746" width="8.125" style="17" customWidth="1"/>
    <col min="10747" max="10748" width="8.5" style="17" bestFit="1" customWidth="1"/>
    <col min="10749" max="10749" width="6.75" style="17" bestFit="1" customWidth="1"/>
    <col min="10750" max="10753" width="8.5" style="17" bestFit="1" customWidth="1"/>
    <col min="10754" max="10754" width="7.5" style="17" customWidth="1"/>
    <col min="10755" max="10755" width="10.125" style="17" customWidth="1"/>
    <col min="10756" max="10996" width="9" style="17"/>
    <col min="10997" max="10997" width="5" style="17" bestFit="1" customWidth="1"/>
    <col min="10998" max="10998" width="8.5" style="17" bestFit="1" customWidth="1"/>
    <col min="10999" max="10999" width="13.375" style="17" bestFit="1" customWidth="1"/>
    <col min="11000" max="11000" width="8.5" style="17" bestFit="1" customWidth="1"/>
    <col min="11001" max="11001" width="13.375" style="17" bestFit="1" customWidth="1"/>
    <col min="11002" max="11002" width="8.125" style="17" customWidth="1"/>
    <col min="11003" max="11004" width="8.5" style="17" bestFit="1" customWidth="1"/>
    <col min="11005" max="11005" width="6.75" style="17" bestFit="1" customWidth="1"/>
    <col min="11006" max="11009" width="8.5" style="17" bestFit="1" customWidth="1"/>
    <col min="11010" max="11010" width="7.5" style="17" customWidth="1"/>
    <col min="11011" max="11011" width="10.125" style="17" customWidth="1"/>
    <col min="11012" max="11252" width="9" style="17"/>
    <col min="11253" max="11253" width="5" style="17" bestFit="1" customWidth="1"/>
    <col min="11254" max="11254" width="8.5" style="17" bestFit="1" customWidth="1"/>
    <col min="11255" max="11255" width="13.375" style="17" bestFit="1" customWidth="1"/>
    <col min="11256" max="11256" width="8.5" style="17" bestFit="1" customWidth="1"/>
    <col min="11257" max="11257" width="13.375" style="17" bestFit="1" customWidth="1"/>
    <col min="11258" max="11258" width="8.125" style="17" customWidth="1"/>
    <col min="11259" max="11260" width="8.5" style="17" bestFit="1" customWidth="1"/>
    <col min="11261" max="11261" width="6.75" style="17" bestFit="1" customWidth="1"/>
    <col min="11262" max="11265" width="8.5" style="17" bestFit="1" customWidth="1"/>
    <col min="11266" max="11266" width="7.5" style="17" customWidth="1"/>
    <col min="11267" max="11267" width="10.125" style="17" customWidth="1"/>
    <col min="11268" max="11508" width="9" style="17"/>
    <col min="11509" max="11509" width="5" style="17" bestFit="1" customWidth="1"/>
    <col min="11510" max="11510" width="8.5" style="17" bestFit="1" customWidth="1"/>
    <col min="11511" max="11511" width="13.375" style="17" bestFit="1" customWidth="1"/>
    <col min="11512" max="11512" width="8.5" style="17" bestFit="1" customWidth="1"/>
    <col min="11513" max="11513" width="13.375" style="17" bestFit="1" customWidth="1"/>
    <col min="11514" max="11514" width="8.125" style="17" customWidth="1"/>
    <col min="11515" max="11516" width="8.5" style="17" bestFit="1" customWidth="1"/>
    <col min="11517" max="11517" width="6.75" style="17" bestFit="1" customWidth="1"/>
    <col min="11518" max="11521" width="8.5" style="17" bestFit="1" customWidth="1"/>
    <col min="11522" max="11522" width="7.5" style="17" customWidth="1"/>
    <col min="11523" max="11523" width="10.125" style="17" customWidth="1"/>
    <col min="11524" max="11764" width="9" style="17"/>
    <col min="11765" max="11765" width="5" style="17" bestFit="1" customWidth="1"/>
    <col min="11766" max="11766" width="8.5" style="17" bestFit="1" customWidth="1"/>
    <col min="11767" max="11767" width="13.375" style="17" bestFit="1" customWidth="1"/>
    <col min="11768" max="11768" width="8.5" style="17" bestFit="1" customWidth="1"/>
    <col min="11769" max="11769" width="13.375" style="17" bestFit="1" customWidth="1"/>
    <col min="11770" max="11770" width="8.125" style="17" customWidth="1"/>
    <col min="11771" max="11772" width="8.5" style="17" bestFit="1" customWidth="1"/>
    <col min="11773" max="11773" width="6.75" style="17" bestFit="1" customWidth="1"/>
    <col min="11774" max="11777" width="8.5" style="17" bestFit="1" customWidth="1"/>
    <col min="11778" max="11778" width="7.5" style="17" customWidth="1"/>
    <col min="11779" max="11779" width="10.125" style="17" customWidth="1"/>
    <col min="11780" max="12020" width="9" style="17"/>
    <col min="12021" max="12021" width="5" style="17" bestFit="1" customWidth="1"/>
    <col min="12022" max="12022" width="8.5" style="17" bestFit="1" customWidth="1"/>
    <col min="12023" max="12023" width="13.375" style="17" bestFit="1" customWidth="1"/>
    <col min="12024" max="12024" width="8.5" style="17" bestFit="1" customWidth="1"/>
    <col min="12025" max="12025" width="13.375" style="17" bestFit="1" customWidth="1"/>
    <col min="12026" max="12026" width="8.125" style="17" customWidth="1"/>
    <col min="12027" max="12028" width="8.5" style="17" bestFit="1" customWidth="1"/>
    <col min="12029" max="12029" width="6.75" style="17" bestFit="1" customWidth="1"/>
    <col min="12030" max="12033" width="8.5" style="17" bestFit="1" customWidth="1"/>
    <col min="12034" max="12034" width="7.5" style="17" customWidth="1"/>
    <col min="12035" max="12035" width="10.125" style="17" customWidth="1"/>
    <col min="12036" max="12276" width="9" style="17"/>
    <col min="12277" max="12277" width="5" style="17" bestFit="1" customWidth="1"/>
    <col min="12278" max="12278" width="8.5" style="17" bestFit="1" customWidth="1"/>
    <col min="12279" max="12279" width="13.375" style="17" bestFit="1" customWidth="1"/>
    <col min="12280" max="12280" width="8.5" style="17" bestFit="1" customWidth="1"/>
    <col min="12281" max="12281" width="13.375" style="17" bestFit="1" customWidth="1"/>
    <col min="12282" max="12282" width="8.125" style="17" customWidth="1"/>
    <col min="12283" max="12284" width="8.5" style="17" bestFit="1" customWidth="1"/>
    <col min="12285" max="12285" width="6.75" style="17" bestFit="1" customWidth="1"/>
    <col min="12286" max="12289" width="8.5" style="17" bestFit="1" customWidth="1"/>
    <col min="12290" max="12290" width="7.5" style="17" customWidth="1"/>
    <col min="12291" max="12291" width="10.125" style="17" customWidth="1"/>
    <col min="12292" max="12532" width="9" style="17"/>
    <col min="12533" max="12533" width="5" style="17" bestFit="1" customWidth="1"/>
    <col min="12534" max="12534" width="8.5" style="17" bestFit="1" customWidth="1"/>
    <col min="12535" max="12535" width="13.375" style="17" bestFit="1" customWidth="1"/>
    <col min="12536" max="12536" width="8.5" style="17" bestFit="1" customWidth="1"/>
    <col min="12537" max="12537" width="13.375" style="17" bestFit="1" customWidth="1"/>
    <col min="12538" max="12538" width="8.125" style="17" customWidth="1"/>
    <col min="12539" max="12540" width="8.5" style="17" bestFit="1" customWidth="1"/>
    <col min="12541" max="12541" width="6.75" style="17" bestFit="1" customWidth="1"/>
    <col min="12542" max="12545" width="8.5" style="17" bestFit="1" customWidth="1"/>
    <col min="12546" max="12546" width="7.5" style="17" customWidth="1"/>
    <col min="12547" max="12547" width="10.125" style="17" customWidth="1"/>
    <col min="12548" max="12788" width="9" style="17"/>
    <col min="12789" max="12789" width="5" style="17" bestFit="1" customWidth="1"/>
    <col min="12790" max="12790" width="8.5" style="17" bestFit="1" customWidth="1"/>
    <col min="12791" max="12791" width="13.375" style="17" bestFit="1" customWidth="1"/>
    <col min="12792" max="12792" width="8.5" style="17" bestFit="1" customWidth="1"/>
    <col min="12793" max="12793" width="13.375" style="17" bestFit="1" customWidth="1"/>
    <col min="12794" max="12794" width="8.125" style="17" customWidth="1"/>
    <col min="12795" max="12796" width="8.5" style="17" bestFit="1" customWidth="1"/>
    <col min="12797" max="12797" width="6.75" style="17" bestFit="1" customWidth="1"/>
    <col min="12798" max="12801" width="8.5" style="17" bestFit="1" customWidth="1"/>
    <col min="12802" max="12802" width="7.5" style="17" customWidth="1"/>
    <col min="12803" max="12803" width="10.125" style="17" customWidth="1"/>
    <col min="12804" max="13044" width="9" style="17"/>
    <col min="13045" max="13045" width="5" style="17" bestFit="1" customWidth="1"/>
    <col min="13046" max="13046" width="8.5" style="17" bestFit="1" customWidth="1"/>
    <col min="13047" max="13047" width="13.375" style="17" bestFit="1" customWidth="1"/>
    <col min="13048" max="13048" width="8.5" style="17" bestFit="1" customWidth="1"/>
    <col min="13049" max="13049" width="13.375" style="17" bestFit="1" customWidth="1"/>
    <col min="13050" max="13050" width="8.125" style="17" customWidth="1"/>
    <col min="13051" max="13052" width="8.5" style="17" bestFit="1" customWidth="1"/>
    <col min="13053" max="13053" width="6.75" style="17" bestFit="1" customWidth="1"/>
    <col min="13054" max="13057" width="8.5" style="17" bestFit="1" customWidth="1"/>
    <col min="13058" max="13058" width="7.5" style="17" customWidth="1"/>
    <col min="13059" max="13059" width="10.125" style="17" customWidth="1"/>
    <col min="13060" max="13300" width="9" style="17"/>
    <col min="13301" max="13301" width="5" style="17" bestFit="1" customWidth="1"/>
    <col min="13302" max="13302" width="8.5" style="17" bestFit="1" customWidth="1"/>
    <col min="13303" max="13303" width="13.375" style="17" bestFit="1" customWidth="1"/>
    <col min="13304" max="13304" width="8.5" style="17" bestFit="1" customWidth="1"/>
    <col min="13305" max="13305" width="13.375" style="17" bestFit="1" customWidth="1"/>
    <col min="13306" max="13306" width="8.125" style="17" customWidth="1"/>
    <col min="13307" max="13308" width="8.5" style="17" bestFit="1" customWidth="1"/>
    <col min="13309" max="13309" width="6.75" style="17" bestFit="1" customWidth="1"/>
    <col min="13310" max="13313" width="8.5" style="17" bestFit="1" customWidth="1"/>
    <col min="13314" max="13314" width="7.5" style="17" customWidth="1"/>
    <col min="13315" max="13315" width="10.125" style="17" customWidth="1"/>
    <col min="13316" max="13556" width="9" style="17"/>
    <col min="13557" max="13557" width="5" style="17" bestFit="1" customWidth="1"/>
    <col min="13558" max="13558" width="8.5" style="17" bestFit="1" customWidth="1"/>
    <col min="13559" max="13559" width="13.375" style="17" bestFit="1" customWidth="1"/>
    <col min="13560" max="13560" width="8.5" style="17" bestFit="1" customWidth="1"/>
    <col min="13561" max="13561" width="13.375" style="17" bestFit="1" customWidth="1"/>
    <col min="13562" max="13562" width="8.125" style="17" customWidth="1"/>
    <col min="13563" max="13564" width="8.5" style="17" bestFit="1" customWidth="1"/>
    <col min="13565" max="13565" width="6.75" style="17" bestFit="1" customWidth="1"/>
    <col min="13566" max="13569" width="8.5" style="17" bestFit="1" customWidth="1"/>
    <col min="13570" max="13570" width="7.5" style="17" customWidth="1"/>
    <col min="13571" max="13571" width="10.125" style="17" customWidth="1"/>
    <col min="13572" max="13812" width="9" style="17"/>
    <col min="13813" max="13813" width="5" style="17" bestFit="1" customWidth="1"/>
    <col min="13814" max="13814" width="8.5" style="17" bestFit="1" customWidth="1"/>
    <col min="13815" max="13815" width="13.375" style="17" bestFit="1" customWidth="1"/>
    <col min="13816" max="13816" width="8.5" style="17" bestFit="1" customWidth="1"/>
    <col min="13817" max="13817" width="13.375" style="17" bestFit="1" customWidth="1"/>
    <col min="13818" max="13818" width="8.125" style="17" customWidth="1"/>
    <col min="13819" max="13820" width="8.5" style="17" bestFit="1" customWidth="1"/>
    <col min="13821" max="13821" width="6.75" style="17" bestFit="1" customWidth="1"/>
    <col min="13822" max="13825" width="8.5" style="17" bestFit="1" customWidth="1"/>
    <col min="13826" max="13826" width="7.5" style="17" customWidth="1"/>
    <col min="13827" max="13827" width="10.125" style="17" customWidth="1"/>
    <col min="13828" max="14068" width="9" style="17"/>
    <col min="14069" max="14069" width="5" style="17" bestFit="1" customWidth="1"/>
    <col min="14070" max="14070" width="8.5" style="17" bestFit="1" customWidth="1"/>
    <col min="14071" max="14071" width="13.375" style="17" bestFit="1" customWidth="1"/>
    <col min="14072" max="14072" width="8.5" style="17" bestFit="1" customWidth="1"/>
    <col min="14073" max="14073" width="13.375" style="17" bestFit="1" customWidth="1"/>
    <col min="14074" max="14074" width="8.125" style="17" customWidth="1"/>
    <col min="14075" max="14076" width="8.5" style="17" bestFit="1" customWidth="1"/>
    <col min="14077" max="14077" width="6.75" style="17" bestFit="1" customWidth="1"/>
    <col min="14078" max="14081" width="8.5" style="17" bestFit="1" customWidth="1"/>
    <col min="14082" max="14082" width="7.5" style="17" customWidth="1"/>
    <col min="14083" max="14083" width="10.125" style="17" customWidth="1"/>
    <col min="14084" max="14324" width="9" style="17"/>
    <col min="14325" max="14325" width="5" style="17" bestFit="1" customWidth="1"/>
    <col min="14326" max="14326" width="8.5" style="17" bestFit="1" customWidth="1"/>
    <col min="14327" max="14327" width="13.375" style="17" bestFit="1" customWidth="1"/>
    <col min="14328" max="14328" width="8.5" style="17" bestFit="1" customWidth="1"/>
    <col min="14329" max="14329" width="13.375" style="17" bestFit="1" customWidth="1"/>
    <col min="14330" max="14330" width="8.125" style="17" customWidth="1"/>
    <col min="14331" max="14332" width="8.5" style="17" bestFit="1" customWidth="1"/>
    <col min="14333" max="14333" width="6.75" style="17" bestFit="1" customWidth="1"/>
    <col min="14334" max="14337" width="8.5" style="17" bestFit="1" customWidth="1"/>
    <col min="14338" max="14338" width="7.5" style="17" customWidth="1"/>
    <col min="14339" max="14339" width="10.125" style="17" customWidth="1"/>
    <col min="14340" max="14580" width="9" style="17"/>
    <col min="14581" max="14581" width="5" style="17" bestFit="1" customWidth="1"/>
    <col min="14582" max="14582" width="8.5" style="17" bestFit="1" customWidth="1"/>
    <col min="14583" max="14583" width="13.375" style="17" bestFit="1" customWidth="1"/>
    <col min="14584" max="14584" width="8.5" style="17" bestFit="1" customWidth="1"/>
    <col min="14585" max="14585" width="13.375" style="17" bestFit="1" customWidth="1"/>
    <col min="14586" max="14586" width="8.125" style="17" customWidth="1"/>
    <col min="14587" max="14588" width="8.5" style="17" bestFit="1" customWidth="1"/>
    <col min="14589" max="14589" width="6.75" style="17" bestFit="1" customWidth="1"/>
    <col min="14590" max="14593" width="8.5" style="17" bestFit="1" customWidth="1"/>
    <col min="14594" max="14594" width="7.5" style="17" customWidth="1"/>
    <col min="14595" max="14595" width="10.125" style="17" customWidth="1"/>
    <col min="14596" max="14836" width="9" style="17"/>
    <col min="14837" max="14837" width="5" style="17" bestFit="1" customWidth="1"/>
    <col min="14838" max="14838" width="8.5" style="17" bestFit="1" customWidth="1"/>
    <col min="14839" max="14839" width="13.375" style="17" bestFit="1" customWidth="1"/>
    <col min="14840" max="14840" width="8.5" style="17" bestFit="1" customWidth="1"/>
    <col min="14841" max="14841" width="13.375" style="17" bestFit="1" customWidth="1"/>
    <col min="14842" max="14842" width="8.125" style="17" customWidth="1"/>
    <col min="14843" max="14844" width="8.5" style="17" bestFit="1" customWidth="1"/>
    <col min="14845" max="14845" width="6.75" style="17" bestFit="1" customWidth="1"/>
    <col min="14846" max="14849" width="8.5" style="17" bestFit="1" customWidth="1"/>
    <col min="14850" max="14850" width="7.5" style="17" customWidth="1"/>
    <col min="14851" max="14851" width="10.125" style="17" customWidth="1"/>
    <col min="14852" max="15092" width="9" style="17"/>
    <col min="15093" max="15093" width="5" style="17" bestFit="1" customWidth="1"/>
    <col min="15094" max="15094" width="8.5" style="17" bestFit="1" customWidth="1"/>
    <col min="15095" max="15095" width="13.375" style="17" bestFit="1" customWidth="1"/>
    <col min="15096" max="15096" width="8.5" style="17" bestFit="1" customWidth="1"/>
    <col min="15097" max="15097" width="13.375" style="17" bestFit="1" customWidth="1"/>
    <col min="15098" max="15098" width="8.125" style="17" customWidth="1"/>
    <col min="15099" max="15100" width="8.5" style="17" bestFit="1" customWidth="1"/>
    <col min="15101" max="15101" width="6.75" style="17" bestFit="1" customWidth="1"/>
    <col min="15102" max="15105" width="8.5" style="17" bestFit="1" customWidth="1"/>
    <col min="15106" max="15106" width="7.5" style="17" customWidth="1"/>
    <col min="15107" max="15107" width="10.125" style="17" customWidth="1"/>
    <col min="15108" max="15348" width="9" style="17"/>
    <col min="15349" max="15349" width="5" style="17" bestFit="1" customWidth="1"/>
    <col min="15350" max="15350" width="8.5" style="17" bestFit="1" customWidth="1"/>
    <col min="15351" max="15351" width="13.375" style="17" bestFit="1" customWidth="1"/>
    <col min="15352" max="15352" width="8.5" style="17" bestFit="1" customWidth="1"/>
    <col min="15353" max="15353" width="13.375" style="17" bestFit="1" customWidth="1"/>
    <col min="15354" max="15354" width="8.125" style="17" customWidth="1"/>
    <col min="15355" max="15356" width="8.5" style="17" bestFit="1" customWidth="1"/>
    <col min="15357" max="15357" width="6.75" style="17" bestFit="1" customWidth="1"/>
    <col min="15358" max="15361" width="8.5" style="17" bestFit="1" customWidth="1"/>
    <col min="15362" max="15362" width="7.5" style="17" customWidth="1"/>
    <col min="15363" max="15363" width="10.125" style="17" customWidth="1"/>
    <col min="15364" max="15604" width="9" style="17"/>
    <col min="15605" max="15605" width="5" style="17" bestFit="1" customWidth="1"/>
    <col min="15606" max="15606" width="8.5" style="17" bestFit="1" customWidth="1"/>
    <col min="15607" max="15607" width="13.375" style="17" bestFit="1" customWidth="1"/>
    <col min="15608" max="15608" width="8.5" style="17" bestFit="1" customWidth="1"/>
    <col min="15609" max="15609" width="13.375" style="17" bestFit="1" customWidth="1"/>
    <col min="15610" max="15610" width="8.125" style="17" customWidth="1"/>
    <col min="15611" max="15612" width="8.5" style="17" bestFit="1" customWidth="1"/>
    <col min="15613" max="15613" width="6.75" style="17" bestFit="1" customWidth="1"/>
    <col min="15614" max="15617" width="8.5" style="17" bestFit="1" customWidth="1"/>
    <col min="15618" max="15618" width="7.5" style="17" customWidth="1"/>
    <col min="15619" max="15619" width="10.125" style="17" customWidth="1"/>
    <col min="15620" max="15860" width="9" style="17"/>
    <col min="15861" max="15861" width="5" style="17" bestFit="1" customWidth="1"/>
    <col min="15862" max="15862" width="8.5" style="17" bestFit="1" customWidth="1"/>
    <col min="15863" max="15863" width="13.375" style="17" bestFit="1" customWidth="1"/>
    <col min="15864" max="15864" width="8.5" style="17" bestFit="1" customWidth="1"/>
    <col min="15865" max="15865" width="13.375" style="17" bestFit="1" customWidth="1"/>
    <col min="15866" max="15866" width="8.125" style="17" customWidth="1"/>
    <col min="15867" max="15868" width="8.5" style="17" bestFit="1" customWidth="1"/>
    <col min="15869" max="15869" width="6.75" style="17" bestFit="1" customWidth="1"/>
    <col min="15870" max="15873" width="8.5" style="17" bestFit="1" customWidth="1"/>
    <col min="15874" max="15874" width="7.5" style="17" customWidth="1"/>
    <col min="15875" max="15875" width="10.125" style="17" customWidth="1"/>
    <col min="15876" max="16116" width="9" style="17"/>
    <col min="16117" max="16117" width="5" style="17" bestFit="1" customWidth="1"/>
    <col min="16118" max="16118" width="8.5" style="17" bestFit="1" customWidth="1"/>
    <col min="16119" max="16119" width="13.375" style="17" bestFit="1" customWidth="1"/>
    <col min="16120" max="16120" width="8.5" style="17" bestFit="1" customWidth="1"/>
    <col min="16121" max="16121" width="13.375" style="17" bestFit="1" customWidth="1"/>
    <col min="16122" max="16122" width="8.125" style="17" customWidth="1"/>
    <col min="16123" max="16124" width="8.5" style="17" bestFit="1" customWidth="1"/>
    <col min="16125" max="16125" width="6.75" style="17" bestFit="1" customWidth="1"/>
    <col min="16126" max="16129" width="8.5" style="17" bestFit="1" customWidth="1"/>
    <col min="16130" max="16130" width="7.5" style="17" customWidth="1"/>
    <col min="16131" max="16131" width="10.125" style="17" customWidth="1"/>
    <col min="16132" max="16384" width="9" style="17"/>
  </cols>
  <sheetData>
    <row r="1" spans="1:9">
      <c r="A1" s="94" t="s">
        <v>127</v>
      </c>
      <c r="B1" s="94"/>
      <c r="C1" s="94"/>
      <c r="D1" s="94"/>
      <c r="E1" s="94"/>
      <c r="F1" s="94"/>
      <c r="G1" s="94"/>
      <c r="H1" s="94"/>
      <c r="I1" s="94"/>
    </row>
    <row r="2" spans="1:9" ht="13.5"/>
    <row r="3" spans="1:9" ht="16.5" customHeight="1">
      <c r="A3" s="26" t="s">
        <v>44</v>
      </c>
      <c r="B3" s="26" t="s">
        <v>45</v>
      </c>
      <c r="C3" s="26" t="s">
        <v>46</v>
      </c>
      <c r="D3" s="26" t="s">
        <v>47</v>
      </c>
      <c r="E3" s="26" t="s">
        <v>48</v>
      </c>
      <c r="F3" s="26" t="s">
        <v>49</v>
      </c>
      <c r="G3" s="5" t="s">
        <v>3</v>
      </c>
      <c r="H3" s="70" t="s">
        <v>117</v>
      </c>
      <c r="I3" s="32" t="s">
        <v>51</v>
      </c>
    </row>
    <row r="4" spans="1:9" ht="16.5" customHeight="1">
      <c r="A4" s="23">
        <v>1</v>
      </c>
      <c r="B4" s="25" t="s">
        <v>72</v>
      </c>
      <c r="C4" s="25" t="s">
        <v>73</v>
      </c>
      <c r="D4" s="25" t="s">
        <v>74</v>
      </c>
      <c r="E4" s="25" t="s">
        <v>75</v>
      </c>
      <c r="F4" s="25" t="s">
        <v>76</v>
      </c>
      <c r="G4" s="52">
        <v>281.64933333333329</v>
      </c>
      <c r="H4" s="71">
        <v>2067.9758719984338</v>
      </c>
      <c r="I4" s="27" t="s">
        <v>77</v>
      </c>
    </row>
    <row r="5" spans="1:9" ht="16.5" customHeight="1">
      <c r="A5" s="23">
        <v>2</v>
      </c>
      <c r="B5" s="23"/>
      <c r="C5" s="23"/>
      <c r="D5" s="23"/>
      <c r="E5" s="23"/>
      <c r="F5" s="23"/>
      <c r="G5" s="28"/>
      <c r="H5" s="72"/>
      <c r="I5" s="28"/>
    </row>
    <row r="6" spans="1:9" ht="16.5" customHeight="1">
      <c r="A6" s="23">
        <v>3</v>
      </c>
      <c r="B6" s="23"/>
      <c r="C6" s="23"/>
      <c r="D6" s="23"/>
      <c r="E6" s="23"/>
      <c r="F6" s="23"/>
      <c r="G6" s="28"/>
      <c r="H6" s="72"/>
      <c r="I6" s="28"/>
    </row>
    <row r="7" spans="1:9" ht="16.5" customHeight="1">
      <c r="A7" s="23">
        <v>4</v>
      </c>
      <c r="B7" s="23"/>
      <c r="C7" s="23"/>
      <c r="D7" s="23"/>
      <c r="E7" s="23"/>
      <c r="F7" s="23"/>
      <c r="G7" s="28"/>
      <c r="H7" s="72"/>
      <c r="I7" s="28"/>
    </row>
    <row r="8" spans="1:9" ht="16.5" customHeight="1">
      <c r="A8" s="23">
        <v>5</v>
      </c>
      <c r="B8" s="23"/>
      <c r="C8" s="23"/>
      <c r="D8" s="23"/>
      <c r="E8" s="23"/>
      <c r="F8" s="23"/>
      <c r="G8" s="28"/>
      <c r="H8" s="72"/>
      <c r="I8" s="28"/>
    </row>
    <row r="9" spans="1:9" ht="16.5" customHeight="1">
      <c r="A9" s="23">
        <v>6</v>
      </c>
      <c r="B9" s="23"/>
      <c r="C9" s="23"/>
      <c r="D9" s="23"/>
      <c r="E9" s="23"/>
      <c r="F9" s="23"/>
      <c r="G9" s="28"/>
      <c r="H9" s="72"/>
      <c r="I9" s="28"/>
    </row>
    <row r="10" spans="1:9" ht="16.5" customHeight="1">
      <c r="A10" s="23">
        <v>7</v>
      </c>
      <c r="B10" s="23"/>
      <c r="C10" s="23"/>
      <c r="D10" s="23"/>
      <c r="E10" s="23"/>
      <c r="F10" s="23"/>
      <c r="G10" s="28"/>
      <c r="H10" s="72"/>
      <c r="I10" s="28"/>
    </row>
    <row r="11" spans="1:9" ht="16.5" customHeight="1">
      <c r="A11" s="23">
        <v>8</v>
      </c>
      <c r="B11" s="23"/>
      <c r="C11" s="23"/>
      <c r="D11" s="23"/>
      <c r="E11" s="23"/>
      <c r="F11" s="23"/>
      <c r="G11" s="28"/>
      <c r="H11" s="72"/>
      <c r="I11" s="28"/>
    </row>
    <row r="12" spans="1:9" ht="16.5" customHeight="1">
      <c r="A12" s="23">
        <v>9</v>
      </c>
      <c r="B12" s="23"/>
      <c r="C12" s="23"/>
      <c r="D12" s="23"/>
      <c r="E12" s="23"/>
      <c r="F12" s="23"/>
      <c r="G12" s="28"/>
      <c r="H12" s="72"/>
      <c r="I12" s="28"/>
    </row>
    <row r="13" spans="1:9" ht="16.5" customHeight="1">
      <c r="A13" s="23">
        <v>10</v>
      </c>
      <c r="B13" s="23"/>
      <c r="C13" s="23"/>
      <c r="D13" s="23"/>
      <c r="E13" s="23"/>
      <c r="F13" s="23"/>
      <c r="G13" s="28"/>
      <c r="H13" s="72"/>
      <c r="I13" s="28"/>
    </row>
    <row r="14" spans="1:9" ht="16.5" customHeight="1">
      <c r="A14" s="23">
        <v>11</v>
      </c>
      <c r="B14" s="23"/>
      <c r="C14" s="23"/>
      <c r="D14" s="23"/>
      <c r="E14" s="23"/>
      <c r="F14" s="23"/>
      <c r="G14" s="28"/>
      <c r="H14" s="72"/>
      <c r="I14" s="28"/>
    </row>
    <row r="15" spans="1:9" ht="16.5" customHeight="1">
      <c r="A15" s="23">
        <v>12</v>
      </c>
      <c r="B15" s="23"/>
      <c r="C15" s="23"/>
      <c r="D15" s="23"/>
      <c r="E15" s="23"/>
      <c r="F15" s="23"/>
      <c r="G15" s="28"/>
      <c r="H15" s="72"/>
      <c r="I15" s="28"/>
    </row>
    <row r="16" spans="1:9" ht="16.5" customHeight="1">
      <c r="A16" s="23">
        <v>13</v>
      </c>
      <c r="B16" s="23"/>
      <c r="C16" s="23"/>
      <c r="D16" s="23"/>
      <c r="E16" s="23"/>
      <c r="F16" s="23"/>
      <c r="G16" s="28"/>
      <c r="H16" s="72"/>
      <c r="I16" s="28"/>
    </row>
    <row r="17" spans="1:9" ht="16.5" customHeight="1">
      <c r="A17" s="23">
        <v>14</v>
      </c>
      <c r="B17" s="23"/>
      <c r="C17" s="23"/>
      <c r="D17" s="23"/>
      <c r="E17" s="23"/>
      <c r="F17" s="23"/>
      <c r="G17" s="28"/>
      <c r="H17" s="72"/>
      <c r="I17" s="28"/>
    </row>
    <row r="18" spans="1:9" s="21" customFormat="1" ht="16.5" customHeight="1">
      <c r="A18" s="23">
        <v>15</v>
      </c>
      <c r="B18" s="29"/>
      <c r="C18" s="29"/>
      <c r="D18" s="23"/>
      <c r="E18" s="23"/>
      <c r="F18" s="23"/>
      <c r="G18" s="30"/>
      <c r="H18" s="73"/>
      <c r="I18" s="30"/>
    </row>
    <row r="19" spans="1:9" ht="16.5" customHeight="1">
      <c r="A19" s="23">
        <v>16</v>
      </c>
      <c r="B19" s="23"/>
      <c r="C19" s="23"/>
      <c r="D19" s="23"/>
      <c r="E19" s="23"/>
      <c r="F19" s="23"/>
      <c r="G19" s="28"/>
      <c r="H19" s="72"/>
      <c r="I19" s="28"/>
    </row>
    <row r="20" spans="1:9" ht="16.5" customHeight="1">
      <c r="A20" s="23">
        <v>17</v>
      </c>
      <c r="B20" s="23"/>
      <c r="C20" s="23"/>
      <c r="D20" s="23"/>
      <c r="E20" s="23"/>
      <c r="F20" s="23"/>
      <c r="G20" s="28"/>
      <c r="H20" s="72"/>
      <c r="I20" s="28"/>
    </row>
    <row r="21" spans="1:9" ht="16.5" customHeight="1">
      <c r="A21" s="23">
        <v>18</v>
      </c>
      <c r="B21" s="23"/>
      <c r="C21" s="23"/>
      <c r="D21" s="23"/>
      <c r="E21" s="23"/>
      <c r="F21" s="23"/>
      <c r="G21" s="28"/>
      <c r="H21" s="72"/>
      <c r="I21" s="28"/>
    </row>
    <row r="22" spans="1:9" ht="16.5" customHeight="1">
      <c r="A22" s="23">
        <v>19</v>
      </c>
      <c r="B22" s="23"/>
      <c r="C22" s="23"/>
      <c r="D22" s="23"/>
      <c r="E22" s="23"/>
      <c r="F22" s="23"/>
      <c r="G22" s="28"/>
      <c r="H22" s="72"/>
      <c r="I22" s="28"/>
    </row>
    <row r="23" spans="1:9" ht="16.5" customHeight="1">
      <c r="A23" s="23">
        <v>20</v>
      </c>
      <c r="B23" s="23"/>
      <c r="C23" s="23"/>
      <c r="D23" s="23"/>
      <c r="E23" s="23"/>
      <c r="F23" s="23"/>
      <c r="G23" s="28"/>
      <c r="H23" s="72"/>
      <c r="I23" s="28"/>
    </row>
    <row r="24" spans="1:9" ht="18.75" customHeight="1">
      <c r="A24" s="31"/>
      <c r="B24" s="31"/>
      <c r="C24" s="31"/>
      <c r="D24" s="31"/>
      <c r="E24" s="31"/>
      <c r="F24" s="31"/>
      <c r="G24" s="31"/>
      <c r="H24" s="74"/>
      <c r="I24" s="31"/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4"/>
  <sheetViews>
    <sheetView topLeftCell="B1" workbookViewId="0">
      <selection activeCell="J12" sqref="J12"/>
    </sheetView>
  </sheetViews>
  <sheetFormatPr defaultRowHeight="13.5"/>
  <cols>
    <col min="1" max="1" width="4.25" style="17" customWidth="1"/>
    <col min="2" max="2" width="8.5" style="17" bestFit="1" customWidth="1"/>
    <col min="3" max="3" width="13.375" style="17" bestFit="1" customWidth="1"/>
    <col min="4" max="4" width="8.5" style="17" bestFit="1" customWidth="1"/>
    <col min="5" max="5" width="13.375" style="17" bestFit="1" customWidth="1"/>
    <col min="6" max="6" width="8.125" style="17" customWidth="1"/>
    <col min="7" max="7" width="18.375" style="17" customWidth="1"/>
    <col min="8" max="8" width="5.125" style="18" customWidth="1"/>
    <col min="9" max="9" width="4.375" style="17" customWidth="1"/>
    <col min="10" max="10" width="12.5" style="17" customWidth="1"/>
    <col min="11" max="11" width="5.625" style="17" customWidth="1"/>
    <col min="12" max="12" width="5.875" style="17" customWidth="1"/>
    <col min="13" max="13" width="6.125" style="36" customWidth="1"/>
    <col min="14" max="14" width="17" style="17" customWidth="1"/>
    <col min="15" max="15" width="5.25" style="18" customWidth="1"/>
    <col min="16" max="16" width="7" style="36" customWidth="1"/>
    <col min="17" max="251" width="9" style="17"/>
    <col min="252" max="252" width="5" style="17" bestFit="1" customWidth="1"/>
    <col min="253" max="253" width="8.5" style="17" bestFit="1" customWidth="1"/>
    <col min="254" max="254" width="13.375" style="17" bestFit="1" customWidth="1"/>
    <col min="255" max="255" width="8.5" style="17" bestFit="1" customWidth="1"/>
    <col min="256" max="256" width="13.375" style="17" bestFit="1" customWidth="1"/>
    <col min="257" max="257" width="8.125" style="17" customWidth="1"/>
    <col min="258" max="259" width="8.5" style="17" bestFit="1" customWidth="1"/>
    <col min="260" max="260" width="6.75" style="17" bestFit="1" customWidth="1"/>
    <col min="261" max="264" width="8.5" style="17" bestFit="1" customWidth="1"/>
    <col min="265" max="265" width="7.5" style="17" customWidth="1"/>
    <col min="266" max="266" width="10.125" style="17" customWidth="1"/>
    <col min="267" max="507" width="9" style="17"/>
    <col min="508" max="508" width="5" style="17" bestFit="1" customWidth="1"/>
    <col min="509" max="509" width="8.5" style="17" bestFit="1" customWidth="1"/>
    <col min="510" max="510" width="13.375" style="17" bestFit="1" customWidth="1"/>
    <col min="511" max="511" width="8.5" style="17" bestFit="1" customWidth="1"/>
    <col min="512" max="512" width="13.375" style="17" bestFit="1" customWidth="1"/>
    <col min="513" max="513" width="8.125" style="17" customWidth="1"/>
    <col min="514" max="515" width="8.5" style="17" bestFit="1" customWidth="1"/>
    <col min="516" max="516" width="6.75" style="17" bestFit="1" customWidth="1"/>
    <col min="517" max="520" width="8.5" style="17" bestFit="1" customWidth="1"/>
    <col min="521" max="521" width="7.5" style="17" customWidth="1"/>
    <col min="522" max="522" width="10.125" style="17" customWidth="1"/>
    <col min="523" max="763" width="9" style="17"/>
    <col min="764" max="764" width="5" style="17" bestFit="1" customWidth="1"/>
    <col min="765" max="765" width="8.5" style="17" bestFit="1" customWidth="1"/>
    <col min="766" max="766" width="13.375" style="17" bestFit="1" customWidth="1"/>
    <col min="767" max="767" width="8.5" style="17" bestFit="1" customWidth="1"/>
    <col min="768" max="768" width="13.375" style="17" bestFit="1" customWidth="1"/>
    <col min="769" max="769" width="8.125" style="17" customWidth="1"/>
    <col min="770" max="771" width="8.5" style="17" bestFit="1" customWidth="1"/>
    <col min="772" max="772" width="6.75" style="17" bestFit="1" customWidth="1"/>
    <col min="773" max="776" width="8.5" style="17" bestFit="1" customWidth="1"/>
    <col min="777" max="777" width="7.5" style="17" customWidth="1"/>
    <col min="778" max="778" width="10.125" style="17" customWidth="1"/>
    <col min="779" max="1019" width="9" style="17"/>
    <col min="1020" max="1020" width="5" style="17" bestFit="1" customWidth="1"/>
    <col min="1021" max="1021" width="8.5" style="17" bestFit="1" customWidth="1"/>
    <col min="1022" max="1022" width="13.375" style="17" bestFit="1" customWidth="1"/>
    <col min="1023" max="1023" width="8.5" style="17" bestFit="1" customWidth="1"/>
    <col min="1024" max="1024" width="13.375" style="17" bestFit="1" customWidth="1"/>
    <col min="1025" max="1025" width="8.125" style="17" customWidth="1"/>
    <col min="1026" max="1027" width="8.5" style="17" bestFit="1" customWidth="1"/>
    <col min="1028" max="1028" width="6.75" style="17" bestFit="1" customWidth="1"/>
    <col min="1029" max="1032" width="8.5" style="17" bestFit="1" customWidth="1"/>
    <col min="1033" max="1033" width="7.5" style="17" customWidth="1"/>
    <col min="1034" max="1034" width="10.125" style="17" customWidth="1"/>
    <col min="1035" max="1275" width="9" style="17"/>
    <col min="1276" max="1276" width="5" style="17" bestFit="1" customWidth="1"/>
    <col min="1277" max="1277" width="8.5" style="17" bestFit="1" customWidth="1"/>
    <col min="1278" max="1278" width="13.375" style="17" bestFit="1" customWidth="1"/>
    <col min="1279" max="1279" width="8.5" style="17" bestFit="1" customWidth="1"/>
    <col min="1280" max="1280" width="13.375" style="17" bestFit="1" customWidth="1"/>
    <col min="1281" max="1281" width="8.125" style="17" customWidth="1"/>
    <col min="1282" max="1283" width="8.5" style="17" bestFit="1" customWidth="1"/>
    <col min="1284" max="1284" width="6.75" style="17" bestFit="1" customWidth="1"/>
    <col min="1285" max="1288" width="8.5" style="17" bestFit="1" customWidth="1"/>
    <col min="1289" max="1289" width="7.5" style="17" customWidth="1"/>
    <col min="1290" max="1290" width="10.125" style="17" customWidth="1"/>
    <col min="1291" max="1531" width="9" style="17"/>
    <col min="1532" max="1532" width="5" style="17" bestFit="1" customWidth="1"/>
    <col min="1533" max="1533" width="8.5" style="17" bestFit="1" customWidth="1"/>
    <col min="1534" max="1534" width="13.375" style="17" bestFit="1" customWidth="1"/>
    <col min="1535" max="1535" width="8.5" style="17" bestFit="1" customWidth="1"/>
    <col min="1536" max="1536" width="13.375" style="17" bestFit="1" customWidth="1"/>
    <col min="1537" max="1537" width="8.125" style="17" customWidth="1"/>
    <col min="1538" max="1539" width="8.5" style="17" bestFit="1" customWidth="1"/>
    <col min="1540" max="1540" width="6.75" style="17" bestFit="1" customWidth="1"/>
    <col min="1541" max="1544" width="8.5" style="17" bestFit="1" customWidth="1"/>
    <col min="1545" max="1545" width="7.5" style="17" customWidth="1"/>
    <col min="1546" max="1546" width="10.125" style="17" customWidth="1"/>
    <col min="1547" max="1787" width="9" style="17"/>
    <col min="1788" max="1788" width="5" style="17" bestFit="1" customWidth="1"/>
    <col min="1789" max="1789" width="8.5" style="17" bestFit="1" customWidth="1"/>
    <col min="1790" max="1790" width="13.375" style="17" bestFit="1" customWidth="1"/>
    <col min="1791" max="1791" width="8.5" style="17" bestFit="1" customWidth="1"/>
    <col min="1792" max="1792" width="13.375" style="17" bestFit="1" customWidth="1"/>
    <col min="1793" max="1793" width="8.125" style="17" customWidth="1"/>
    <col min="1794" max="1795" width="8.5" style="17" bestFit="1" customWidth="1"/>
    <col min="1796" max="1796" width="6.75" style="17" bestFit="1" customWidth="1"/>
    <col min="1797" max="1800" width="8.5" style="17" bestFit="1" customWidth="1"/>
    <col min="1801" max="1801" width="7.5" style="17" customWidth="1"/>
    <col min="1802" max="1802" width="10.125" style="17" customWidth="1"/>
    <col min="1803" max="2043" width="9" style="17"/>
    <col min="2044" max="2044" width="5" style="17" bestFit="1" customWidth="1"/>
    <col min="2045" max="2045" width="8.5" style="17" bestFit="1" customWidth="1"/>
    <col min="2046" max="2046" width="13.375" style="17" bestFit="1" customWidth="1"/>
    <col min="2047" max="2047" width="8.5" style="17" bestFit="1" customWidth="1"/>
    <col min="2048" max="2048" width="13.375" style="17" bestFit="1" customWidth="1"/>
    <col min="2049" max="2049" width="8.125" style="17" customWidth="1"/>
    <col min="2050" max="2051" width="8.5" style="17" bestFit="1" customWidth="1"/>
    <col min="2052" max="2052" width="6.75" style="17" bestFit="1" customWidth="1"/>
    <col min="2053" max="2056" width="8.5" style="17" bestFit="1" customWidth="1"/>
    <col min="2057" max="2057" width="7.5" style="17" customWidth="1"/>
    <col min="2058" max="2058" width="10.125" style="17" customWidth="1"/>
    <col min="2059" max="2299" width="9" style="17"/>
    <col min="2300" max="2300" width="5" style="17" bestFit="1" customWidth="1"/>
    <col min="2301" max="2301" width="8.5" style="17" bestFit="1" customWidth="1"/>
    <col min="2302" max="2302" width="13.375" style="17" bestFit="1" customWidth="1"/>
    <col min="2303" max="2303" width="8.5" style="17" bestFit="1" customWidth="1"/>
    <col min="2304" max="2304" width="13.375" style="17" bestFit="1" customWidth="1"/>
    <col min="2305" max="2305" width="8.125" style="17" customWidth="1"/>
    <col min="2306" max="2307" width="8.5" style="17" bestFit="1" customWidth="1"/>
    <col min="2308" max="2308" width="6.75" style="17" bestFit="1" customWidth="1"/>
    <col min="2309" max="2312" width="8.5" style="17" bestFit="1" customWidth="1"/>
    <col min="2313" max="2313" width="7.5" style="17" customWidth="1"/>
    <col min="2314" max="2314" width="10.125" style="17" customWidth="1"/>
    <col min="2315" max="2555" width="9" style="17"/>
    <col min="2556" max="2556" width="5" style="17" bestFit="1" customWidth="1"/>
    <col min="2557" max="2557" width="8.5" style="17" bestFit="1" customWidth="1"/>
    <col min="2558" max="2558" width="13.375" style="17" bestFit="1" customWidth="1"/>
    <col min="2559" max="2559" width="8.5" style="17" bestFit="1" customWidth="1"/>
    <col min="2560" max="2560" width="13.375" style="17" bestFit="1" customWidth="1"/>
    <col min="2561" max="2561" width="8.125" style="17" customWidth="1"/>
    <col min="2562" max="2563" width="8.5" style="17" bestFit="1" customWidth="1"/>
    <col min="2564" max="2564" width="6.75" style="17" bestFit="1" customWidth="1"/>
    <col min="2565" max="2568" width="8.5" style="17" bestFit="1" customWidth="1"/>
    <col min="2569" max="2569" width="7.5" style="17" customWidth="1"/>
    <col min="2570" max="2570" width="10.125" style="17" customWidth="1"/>
    <col min="2571" max="2811" width="9" style="17"/>
    <col min="2812" max="2812" width="5" style="17" bestFit="1" customWidth="1"/>
    <col min="2813" max="2813" width="8.5" style="17" bestFit="1" customWidth="1"/>
    <col min="2814" max="2814" width="13.375" style="17" bestFit="1" customWidth="1"/>
    <col min="2815" max="2815" width="8.5" style="17" bestFit="1" customWidth="1"/>
    <col min="2816" max="2816" width="13.375" style="17" bestFit="1" customWidth="1"/>
    <col min="2817" max="2817" width="8.125" style="17" customWidth="1"/>
    <col min="2818" max="2819" width="8.5" style="17" bestFit="1" customWidth="1"/>
    <col min="2820" max="2820" width="6.75" style="17" bestFit="1" customWidth="1"/>
    <col min="2821" max="2824" width="8.5" style="17" bestFit="1" customWidth="1"/>
    <col min="2825" max="2825" width="7.5" style="17" customWidth="1"/>
    <col min="2826" max="2826" width="10.125" style="17" customWidth="1"/>
    <col min="2827" max="3067" width="9" style="17"/>
    <col min="3068" max="3068" width="5" style="17" bestFit="1" customWidth="1"/>
    <col min="3069" max="3069" width="8.5" style="17" bestFit="1" customWidth="1"/>
    <col min="3070" max="3070" width="13.375" style="17" bestFit="1" customWidth="1"/>
    <col min="3071" max="3071" width="8.5" style="17" bestFit="1" customWidth="1"/>
    <col min="3072" max="3072" width="13.375" style="17" bestFit="1" customWidth="1"/>
    <col min="3073" max="3073" width="8.125" style="17" customWidth="1"/>
    <col min="3074" max="3075" width="8.5" style="17" bestFit="1" customWidth="1"/>
    <col min="3076" max="3076" width="6.75" style="17" bestFit="1" customWidth="1"/>
    <col min="3077" max="3080" width="8.5" style="17" bestFit="1" customWidth="1"/>
    <col min="3081" max="3081" width="7.5" style="17" customWidth="1"/>
    <col min="3082" max="3082" width="10.125" style="17" customWidth="1"/>
    <col min="3083" max="3323" width="9" style="17"/>
    <col min="3324" max="3324" width="5" style="17" bestFit="1" customWidth="1"/>
    <col min="3325" max="3325" width="8.5" style="17" bestFit="1" customWidth="1"/>
    <col min="3326" max="3326" width="13.375" style="17" bestFit="1" customWidth="1"/>
    <col min="3327" max="3327" width="8.5" style="17" bestFit="1" customWidth="1"/>
    <col min="3328" max="3328" width="13.375" style="17" bestFit="1" customWidth="1"/>
    <col min="3329" max="3329" width="8.125" style="17" customWidth="1"/>
    <col min="3330" max="3331" width="8.5" style="17" bestFit="1" customWidth="1"/>
    <col min="3332" max="3332" width="6.75" style="17" bestFit="1" customWidth="1"/>
    <col min="3333" max="3336" width="8.5" style="17" bestFit="1" customWidth="1"/>
    <col min="3337" max="3337" width="7.5" style="17" customWidth="1"/>
    <col min="3338" max="3338" width="10.125" style="17" customWidth="1"/>
    <col min="3339" max="3579" width="9" style="17"/>
    <col min="3580" max="3580" width="5" style="17" bestFit="1" customWidth="1"/>
    <col min="3581" max="3581" width="8.5" style="17" bestFit="1" customWidth="1"/>
    <col min="3582" max="3582" width="13.375" style="17" bestFit="1" customWidth="1"/>
    <col min="3583" max="3583" width="8.5" style="17" bestFit="1" customWidth="1"/>
    <col min="3584" max="3584" width="13.375" style="17" bestFit="1" customWidth="1"/>
    <col min="3585" max="3585" width="8.125" style="17" customWidth="1"/>
    <col min="3586" max="3587" width="8.5" style="17" bestFit="1" customWidth="1"/>
    <col min="3588" max="3588" width="6.75" style="17" bestFit="1" customWidth="1"/>
    <col min="3589" max="3592" width="8.5" style="17" bestFit="1" customWidth="1"/>
    <col min="3593" max="3593" width="7.5" style="17" customWidth="1"/>
    <col min="3594" max="3594" width="10.125" style="17" customWidth="1"/>
    <col min="3595" max="3835" width="9" style="17"/>
    <col min="3836" max="3836" width="5" style="17" bestFit="1" customWidth="1"/>
    <col min="3837" max="3837" width="8.5" style="17" bestFit="1" customWidth="1"/>
    <col min="3838" max="3838" width="13.375" style="17" bestFit="1" customWidth="1"/>
    <col min="3839" max="3839" width="8.5" style="17" bestFit="1" customWidth="1"/>
    <col min="3840" max="3840" width="13.375" style="17" bestFit="1" customWidth="1"/>
    <col min="3841" max="3841" width="8.125" style="17" customWidth="1"/>
    <col min="3842" max="3843" width="8.5" style="17" bestFit="1" customWidth="1"/>
    <col min="3844" max="3844" width="6.75" style="17" bestFit="1" customWidth="1"/>
    <col min="3845" max="3848" width="8.5" style="17" bestFit="1" customWidth="1"/>
    <col min="3849" max="3849" width="7.5" style="17" customWidth="1"/>
    <col min="3850" max="3850" width="10.125" style="17" customWidth="1"/>
    <col min="3851" max="4091" width="9" style="17"/>
    <col min="4092" max="4092" width="5" style="17" bestFit="1" customWidth="1"/>
    <col min="4093" max="4093" width="8.5" style="17" bestFit="1" customWidth="1"/>
    <col min="4094" max="4094" width="13.375" style="17" bestFit="1" customWidth="1"/>
    <col min="4095" max="4095" width="8.5" style="17" bestFit="1" customWidth="1"/>
    <col min="4096" max="4096" width="13.375" style="17" bestFit="1" customWidth="1"/>
    <col min="4097" max="4097" width="8.125" style="17" customWidth="1"/>
    <col min="4098" max="4099" width="8.5" style="17" bestFit="1" customWidth="1"/>
    <col min="4100" max="4100" width="6.75" style="17" bestFit="1" customWidth="1"/>
    <col min="4101" max="4104" width="8.5" style="17" bestFit="1" customWidth="1"/>
    <col min="4105" max="4105" width="7.5" style="17" customWidth="1"/>
    <col min="4106" max="4106" width="10.125" style="17" customWidth="1"/>
    <col min="4107" max="4347" width="9" style="17"/>
    <col min="4348" max="4348" width="5" style="17" bestFit="1" customWidth="1"/>
    <col min="4349" max="4349" width="8.5" style="17" bestFit="1" customWidth="1"/>
    <col min="4350" max="4350" width="13.375" style="17" bestFit="1" customWidth="1"/>
    <col min="4351" max="4351" width="8.5" style="17" bestFit="1" customWidth="1"/>
    <col min="4352" max="4352" width="13.375" style="17" bestFit="1" customWidth="1"/>
    <col min="4353" max="4353" width="8.125" style="17" customWidth="1"/>
    <col min="4354" max="4355" width="8.5" style="17" bestFit="1" customWidth="1"/>
    <col min="4356" max="4356" width="6.75" style="17" bestFit="1" customWidth="1"/>
    <col min="4357" max="4360" width="8.5" style="17" bestFit="1" customWidth="1"/>
    <col min="4361" max="4361" width="7.5" style="17" customWidth="1"/>
    <col min="4362" max="4362" width="10.125" style="17" customWidth="1"/>
    <col min="4363" max="4603" width="9" style="17"/>
    <col min="4604" max="4604" width="5" style="17" bestFit="1" customWidth="1"/>
    <col min="4605" max="4605" width="8.5" style="17" bestFit="1" customWidth="1"/>
    <col min="4606" max="4606" width="13.375" style="17" bestFit="1" customWidth="1"/>
    <col min="4607" max="4607" width="8.5" style="17" bestFit="1" customWidth="1"/>
    <col min="4608" max="4608" width="13.375" style="17" bestFit="1" customWidth="1"/>
    <col min="4609" max="4609" width="8.125" style="17" customWidth="1"/>
    <col min="4610" max="4611" width="8.5" style="17" bestFit="1" customWidth="1"/>
    <col min="4612" max="4612" width="6.75" style="17" bestFit="1" customWidth="1"/>
    <col min="4613" max="4616" width="8.5" style="17" bestFit="1" customWidth="1"/>
    <col min="4617" max="4617" width="7.5" style="17" customWidth="1"/>
    <col min="4618" max="4618" width="10.125" style="17" customWidth="1"/>
    <col min="4619" max="4859" width="9" style="17"/>
    <col min="4860" max="4860" width="5" style="17" bestFit="1" customWidth="1"/>
    <col min="4861" max="4861" width="8.5" style="17" bestFit="1" customWidth="1"/>
    <col min="4862" max="4862" width="13.375" style="17" bestFit="1" customWidth="1"/>
    <col min="4863" max="4863" width="8.5" style="17" bestFit="1" customWidth="1"/>
    <col min="4864" max="4864" width="13.375" style="17" bestFit="1" customWidth="1"/>
    <col min="4865" max="4865" width="8.125" style="17" customWidth="1"/>
    <col min="4866" max="4867" width="8.5" style="17" bestFit="1" customWidth="1"/>
    <col min="4868" max="4868" width="6.75" style="17" bestFit="1" customWidth="1"/>
    <col min="4869" max="4872" width="8.5" style="17" bestFit="1" customWidth="1"/>
    <col min="4873" max="4873" width="7.5" style="17" customWidth="1"/>
    <col min="4874" max="4874" width="10.125" style="17" customWidth="1"/>
    <col min="4875" max="5115" width="9" style="17"/>
    <col min="5116" max="5116" width="5" style="17" bestFit="1" customWidth="1"/>
    <col min="5117" max="5117" width="8.5" style="17" bestFit="1" customWidth="1"/>
    <col min="5118" max="5118" width="13.375" style="17" bestFit="1" customWidth="1"/>
    <col min="5119" max="5119" width="8.5" style="17" bestFit="1" customWidth="1"/>
    <col min="5120" max="5120" width="13.375" style="17" bestFit="1" customWidth="1"/>
    <col min="5121" max="5121" width="8.125" style="17" customWidth="1"/>
    <col min="5122" max="5123" width="8.5" style="17" bestFit="1" customWidth="1"/>
    <col min="5124" max="5124" width="6.75" style="17" bestFit="1" customWidth="1"/>
    <col min="5125" max="5128" width="8.5" style="17" bestFit="1" customWidth="1"/>
    <col min="5129" max="5129" width="7.5" style="17" customWidth="1"/>
    <col min="5130" max="5130" width="10.125" style="17" customWidth="1"/>
    <col min="5131" max="5371" width="9" style="17"/>
    <col min="5372" max="5372" width="5" style="17" bestFit="1" customWidth="1"/>
    <col min="5373" max="5373" width="8.5" style="17" bestFit="1" customWidth="1"/>
    <col min="5374" max="5374" width="13.375" style="17" bestFit="1" customWidth="1"/>
    <col min="5375" max="5375" width="8.5" style="17" bestFit="1" customWidth="1"/>
    <col min="5376" max="5376" width="13.375" style="17" bestFit="1" customWidth="1"/>
    <col min="5377" max="5377" width="8.125" style="17" customWidth="1"/>
    <col min="5378" max="5379" width="8.5" style="17" bestFit="1" customWidth="1"/>
    <col min="5380" max="5380" width="6.75" style="17" bestFit="1" customWidth="1"/>
    <col min="5381" max="5384" width="8.5" style="17" bestFit="1" customWidth="1"/>
    <col min="5385" max="5385" width="7.5" style="17" customWidth="1"/>
    <col min="5386" max="5386" width="10.125" style="17" customWidth="1"/>
    <col min="5387" max="5627" width="9" style="17"/>
    <col min="5628" max="5628" width="5" style="17" bestFit="1" customWidth="1"/>
    <col min="5629" max="5629" width="8.5" style="17" bestFit="1" customWidth="1"/>
    <col min="5630" max="5630" width="13.375" style="17" bestFit="1" customWidth="1"/>
    <col min="5631" max="5631" width="8.5" style="17" bestFit="1" customWidth="1"/>
    <col min="5632" max="5632" width="13.375" style="17" bestFit="1" customWidth="1"/>
    <col min="5633" max="5633" width="8.125" style="17" customWidth="1"/>
    <col min="5634" max="5635" width="8.5" style="17" bestFit="1" customWidth="1"/>
    <col min="5636" max="5636" width="6.75" style="17" bestFit="1" customWidth="1"/>
    <col min="5637" max="5640" width="8.5" style="17" bestFit="1" customWidth="1"/>
    <col min="5641" max="5641" width="7.5" style="17" customWidth="1"/>
    <col min="5642" max="5642" width="10.125" style="17" customWidth="1"/>
    <col min="5643" max="5883" width="9" style="17"/>
    <col min="5884" max="5884" width="5" style="17" bestFit="1" customWidth="1"/>
    <col min="5885" max="5885" width="8.5" style="17" bestFit="1" customWidth="1"/>
    <col min="5886" max="5886" width="13.375" style="17" bestFit="1" customWidth="1"/>
    <col min="5887" max="5887" width="8.5" style="17" bestFit="1" customWidth="1"/>
    <col min="5888" max="5888" width="13.375" style="17" bestFit="1" customWidth="1"/>
    <col min="5889" max="5889" width="8.125" style="17" customWidth="1"/>
    <col min="5890" max="5891" width="8.5" style="17" bestFit="1" customWidth="1"/>
    <col min="5892" max="5892" width="6.75" style="17" bestFit="1" customWidth="1"/>
    <col min="5893" max="5896" width="8.5" style="17" bestFit="1" customWidth="1"/>
    <col min="5897" max="5897" width="7.5" style="17" customWidth="1"/>
    <col min="5898" max="5898" width="10.125" style="17" customWidth="1"/>
    <col min="5899" max="6139" width="9" style="17"/>
    <col min="6140" max="6140" width="5" style="17" bestFit="1" customWidth="1"/>
    <col min="6141" max="6141" width="8.5" style="17" bestFit="1" customWidth="1"/>
    <col min="6142" max="6142" width="13.375" style="17" bestFit="1" customWidth="1"/>
    <col min="6143" max="6143" width="8.5" style="17" bestFit="1" customWidth="1"/>
    <col min="6144" max="6144" width="13.375" style="17" bestFit="1" customWidth="1"/>
    <col min="6145" max="6145" width="8.125" style="17" customWidth="1"/>
    <col min="6146" max="6147" width="8.5" style="17" bestFit="1" customWidth="1"/>
    <col min="6148" max="6148" width="6.75" style="17" bestFit="1" customWidth="1"/>
    <col min="6149" max="6152" width="8.5" style="17" bestFit="1" customWidth="1"/>
    <col min="6153" max="6153" width="7.5" style="17" customWidth="1"/>
    <col min="6154" max="6154" width="10.125" style="17" customWidth="1"/>
    <col min="6155" max="6395" width="9" style="17"/>
    <col min="6396" max="6396" width="5" style="17" bestFit="1" customWidth="1"/>
    <col min="6397" max="6397" width="8.5" style="17" bestFit="1" customWidth="1"/>
    <col min="6398" max="6398" width="13.375" style="17" bestFit="1" customWidth="1"/>
    <col min="6399" max="6399" width="8.5" style="17" bestFit="1" customWidth="1"/>
    <col min="6400" max="6400" width="13.375" style="17" bestFit="1" customWidth="1"/>
    <col min="6401" max="6401" width="8.125" style="17" customWidth="1"/>
    <col min="6402" max="6403" width="8.5" style="17" bestFit="1" customWidth="1"/>
    <col min="6404" max="6404" width="6.75" style="17" bestFit="1" customWidth="1"/>
    <col min="6405" max="6408" width="8.5" style="17" bestFit="1" customWidth="1"/>
    <col min="6409" max="6409" width="7.5" style="17" customWidth="1"/>
    <col min="6410" max="6410" width="10.125" style="17" customWidth="1"/>
    <col min="6411" max="6651" width="9" style="17"/>
    <col min="6652" max="6652" width="5" style="17" bestFit="1" customWidth="1"/>
    <col min="6653" max="6653" width="8.5" style="17" bestFit="1" customWidth="1"/>
    <col min="6654" max="6654" width="13.375" style="17" bestFit="1" customWidth="1"/>
    <col min="6655" max="6655" width="8.5" style="17" bestFit="1" customWidth="1"/>
    <col min="6656" max="6656" width="13.375" style="17" bestFit="1" customWidth="1"/>
    <col min="6657" max="6657" width="8.125" style="17" customWidth="1"/>
    <col min="6658" max="6659" width="8.5" style="17" bestFit="1" customWidth="1"/>
    <col min="6660" max="6660" width="6.75" style="17" bestFit="1" customWidth="1"/>
    <col min="6661" max="6664" width="8.5" style="17" bestFit="1" customWidth="1"/>
    <col min="6665" max="6665" width="7.5" style="17" customWidth="1"/>
    <col min="6666" max="6666" width="10.125" style="17" customWidth="1"/>
    <col min="6667" max="6907" width="9" style="17"/>
    <col min="6908" max="6908" width="5" style="17" bestFit="1" customWidth="1"/>
    <col min="6909" max="6909" width="8.5" style="17" bestFit="1" customWidth="1"/>
    <col min="6910" max="6910" width="13.375" style="17" bestFit="1" customWidth="1"/>
    <col min="6911" max="6911" width="8.5" style="17" bestFit="1" customWidth="1"/>
    <col min="6912" max="6912" width="13.375" style="17" bestFit="1" customWidth="1"/>
    <col min="6913" max="6913" width="8.125" style="17" customWidth="1"/>
    <col min="6914" max="6915" width="8.5" style="17" bestFit="1" customWidth="1"/>
    <col min="6916" max="6916" width="6.75" style="17" bestFit="1" customWidth="1"/>
    <col min="6917" max="6920" width="8.5" style="17" bestFit="1" customWidth="1"/>
    <col min="6921" max="6921" width="7.5" style="17" customWidth="1"/>
    <col min="6922" max="6922" width="10.125" style="17" customWidth="1"/>
    <col min="6923" max="7163" width="9" style="17"/>
    <col min="7164" max="7164" width="5" style="17" bestFit="1" customWidth="1"/>
    <col min="7165" max="7165" width="8.5" style="17" bestFit="1" customWidth="1"/>
    <col min="7166" max="7166" width="13.375" style="17" bestFit="1" customWidth="1"/>
    <col min="7167" max="7167" width="8.5" style="17" bestFit="1" customWidth="1"/>
    <col min="7168" max="7168" width="13.375" style="17" bestFit="1" customWidth="1"/>
    <col min="7169" max="7169" width="8.125" style="17" customWidth="1"/>
    <col min="7170" max="7171" width="8.5" style="17" bestFit="1" customWidth="1"/>
    <col min="7172" max="7172" width="6.75" style="17" bestFit="1" customWidth="1"/>
    <col min="7173" max="7176" width="8.5" style="17" bestFit="1" customWidth="1"/>
    <col min="7177" max="7177" width="7.5" style="17" customWidth="1"/>
    <col min="7178" max="7178" width="10.125" style="17" customWidth="1"/>
    <col min="7179" max="7419" width="9" style="17"/>
    <col min="7420" max="7420" width="5" style="17" bestFit="1" customWidth="1"/>
    <col min="7421" max="7421" width="8.5" style="17" bestFit="1" customWidth="1"/>
    <col min="7422" max="7422" width="13.375" style="17" bestFit="1" customWidth="1"/>
    <col min="7423" max="7423" width="8.5" style="17" bestFit="1" customWidth="1"/>
    <col min="7424" max="7424" width="13.375" style="17" bestFit="1" customWidth="1"/>
    <col min="7425" max="7425" width="8.125" style="17" customWidth="1"/>
    <col min="7426" max="7427" width="8.5" style="17" bestFit="1" customWidth="1"/>
    <col min="7428" max="7428" width="6.75" style="17" bestFit="1" customWidth="1"/>
    <col min="7429" max="7432" width="8.5" style="17" bestFit="1" customWidth="1"/>
    <col min="7433" max="7433" width="7.5" style="17" customWidth="1"/>
    <col min="7434" max="7434" width="10.125" style="17" customWidth="1"/>
    <col min="7435" max="7675" width="9" style="17"/>
    <col min="7676" max="7676" width="5" style="17" bestFit="1" customWidth="1"/>
    <col min="7677" max="7677" width="8.5" style="17" bestFit="1" customWidth="1"/>
    <col min="7678" max="7678" width="13.375" style="17" bestFit="1" customWidth="1"/>
    <col min="7679" max="7679" width="8.5" style="17" bestFit="1" customWidth="1"/>
    <col min="7680" max="7680" width="13.375" style="17" bestFit="1" customWidth="1"/>
    <col min="7681" max="7681" width="8.125" style="17" customWidth="1"/>
    <col min="7682" max="7683" width="8.5" style="17" bestFit="1" customWidth="1"/>
    <col min="7684" max="7684" width="6.75" style="17" bestFit="1" customWidth="1"/>
    <col min="7685" max="7688" width="8.5" style="17" bestFit="1" customWidth="1"/>
    <col min="7689" max="7689" width="7.5" style="17" customWidth="1"/>
    <col min="7690" max="7690" width="10.125" style="17" customWidth="1"/>
    <col min="7691" max="7931" width="9" style="17"/>
    <col min="7932" max="7932" width="5" style="17" bestFit="1" customWidth="1"/>
    <col min="7933" max="7933" width="8.5" style="17" bestFit="1" customWidth="1"/>
    <col min="7934" max="7934" width="13.375" style="17" bestFit="1" customWidth="1"/>
    <col min="7935" max="7935" width="8.5" style="17" bestFit="1" customWidth="1"/>
    <col min="7936" max="7936" width="13.375" style="17" bestFit="1" customWidth="1"/>
    <col min="7937" max="7937" width="8.125" style="17" customWidth="1"/>
    <col min="7938" max="7939" width="8.5" style="17" bestFit="1" customWidth="1"/>
    <col min="7940" max="7940" width="6.75" style="17" bestFit="1" customWidth="1"/>
    <col min="7941" max="7944" width="8.5" style="17" bestFit="1" customWidth="1"/>
    <col min="7945" max="7945" width="7.5" style="17" customWidth="1"/>
    <col min="7946" max="7946" width="10.125" style="17" customWidth="1"/>
    <col min="7947" max="8187" width="9" style="17"/>
    <col min="8188" max="8188" width="5" style="17" bestFit="1" customWidth="1"/>
    <col min="8189" max="8189" width="8.5" style="17" bestFit="1" customWidth="1"/>
    <col min="8190" max="8190" width="13.375" style="17" bestFit="1" customWidth="1"/>
    <col min="8191" max="8191" width="8.5" style="17" bestFit="1" customWidth="1"/>
    <col min="8192" max="8192" width="13.375" style="17" bestFit="1" customWidth="1"/>
    <col min="8193" max="8193" width="8.125" style="17" customWidth="1"/>
    <col min="8194" max="8195" width="8.5" style="17" bestFit="1" customWidth="1"/>
    <col min="8196" max="8196" width="6.75" style="17" bestFit="1" customWidth="1"/>
    <col min="8197" max="8200" width="8.5" style="17" bestFit="1" customWidth="1"/>
    <col min="8201" max="8201" width="7.5" style="17" customWidth="1"/>
    <col min="8202" max="8202" width="10.125" style="17" customWidth="1"/>
    <col min="8203" max="8443" width="9" style="17"/>
    <col min="8444" max="8444" width="5" style="17" bestFit="1" customWidth="1"/>
    <col min="8445" max="8445" width="8.5" style="17" bestFit="1" customWidth="1"/>
    <col min="8446" max="8446" width="13.375" style="17" bestFit="1" customWidth="1"/>
    <col min="8447" max="8447" width="8.5" style="17" bestFit="1" customWidth="1"/>
    <col min="8448" max="8448" width="13.375" style="17" bestFit="1" customWidth="1"/>
    <col min="8449" max="8449" width="8.125" style="17" customWidth="1"/>
    <col min="8450" max="8451" width="8.5" style="17" bestFit="1" customWidth="1"/>
    <col min="8452" max="8452" width="6.75" style="17" bestFit="1" customWidth="1"/>
    <col min="8453" max="8456" width="8.5" style="17" bestFit="1" customWidth="1"/>
    <col min="8457" max="8457" width="7.5" style="17" customWidth="1"/>
    <col min="8458" max="8458" width="10.125" style="17" customWidth="1"/>
    <col min="8459" max="8699" width="9" style="17"/>
    <col min="8700" max="8700" width="5" style="17" bestFit="1" customWidth="1"/>
    <col min="8701" max="8701" width="8.5" style="17" bestFit="1" customWidth="1"/>
    <col min="8702" max="8702" width="13.375" style="17" bestFit="1" customWidth="1"/>
    <col min="8703" max="8703" width="8.5" style="17" bestFit="1" customWidth="1"/>
    <col min="8704" max="8704" width="13.375" style="17" bestFit="1" customWidth="1"/>
    <col min="8705" max="8705" width="8.125" style="17" customWidth="1"/>
    <col min="8706" max="8707" width="8.5" style="17" bestFit="1" customWidth="1"/>
    <col min="8708" max="8708" width="6.75" style="17" bestFit="1" customWidth="1"/>
    <col min="8709" max="8712" width="8.5" style="17" bestFit="1" customWidth="1"/>
    <col min="8713" max="8713" width="7.5" style="17" customWidth="1"/>
    <col min="8714" max="8714" width="10.125" style="17" customWidth="1"/>
    <col min="8715" max="8955" width="9" style="17"/>
    <col min="8956" max="8956" width="5" style="17" bestFit="1" customWidth="1"/>
    <col min="8957" max="8957" width="8.5" style="17" bestFit="1" customWidth="1"/>
    <col min="8958" max="8958" width="13.375" style="17" bestFit="1" customWidth="1"/>
    <col min="8959" max="8959" width="8.5" style="17" bestFit="1" customWidth="1"/>
    <col min="8960" max="8960" width="13.375" style="17" bestFit="1" customWidth="1"/>
    <col min="8961" max="8961" width="8.125" style="17" customWidth="1"/>
    <col min="8962" max="8963" width="8.5" style="17" bestFit="1" customWidth="1"/>
    <col min="8964" max="8964" width="6.75" style="17" bestFit="1" customWidth="1"/>
    <col min="8965" max="8968" width="8.5" style="17" bestFit="1" customWidth="1"/>
    <col min="8969" max="8969" width="7.5" style="17" customWidth="1"/>
    <col min="8970" max="8970" width="10.125" style="17" customWidth="1"/>
    <col min="8971" max="9211" width="9" style="17"/>
    <col min="9212" max="9212" width="5" style="17" bestFit="1" customWidth="1"/>
    <col min="9213" max="9213" width="8.5" style="17" bestFit="1" customWidth="1"/>
    <col min="9214" max="9214" width="13.375" style="17" bestFit="1" customWidth="1"/>
    <col min="9215" max="9215" width="8.5" style="17" bestFit="1" customWidth="1"/>
    <col min="9216" max="9216" width="13.375" style="17" bestFit="1" customWidth="1"/>
    <col min="9217" max="9217" width="8.125" style="17" customWidth="1"/>
    <col min="9218" max="9219" width="8.5" style="17" bestFit="1" customWidth="1"/>
    <col min="9220" max="9220" width="6.75" style="17" bestFit="1" customWidth="1"/>
    <col min="9221" max="9224" width="8.5" style="17" bestFit="1" customWidth="1"/>
    <col min="9225" max="9225" width="7.5" style="17" customWidth="1"/>
    <col min="9226" max="9226" width="10.125" style="17" customWidth="1"/>
    <col min="9227" max="9467" width="9" style="17"/>
    <col min="9468" max="9468" width="5" style="17" bestFit="1" customWidth="1"/>
    <col min="9469" max="9469" width="8.5" style="17" bestFit="1" customWidth="1"/>
    <col min="9470" max="9470" width="13.375" style="17" bestFit="1" customWidth="1"/>
    <col min="9471" max="9471" width="8.5" style="17" bestFit="1" customWidth="1"/>
    <col min="9472" max="9472" width="13.375" style="17" bestFit="1" customWidth="1"/>
    <col min="9473" max="9473" width="8.125" style="17" customWidth="1"/>
    <col min="9474" max="9475" width="8.5" style="17" bestFit="1" customWidth="1"/>
    <col min="9476" max="9476" width="6.75" style="17" bestFit="1" customWidth="1"/>
    <col min="9477" max="9480" width="8.5" style="17" bestFit="1" customWidth="1"/>
    <col min="9481" max="9481" width="7.5" style="17" customWidth="1"/>
    <col min="9482" max="9482" width="10.125" style="17" customWidth="1"/>
    <col min="9483" max="9723" width="9" style="17"/>
    <col min="9724" max="9724" width="5" style="17" bestFit="1" customWidth="1"/>
    <col min="9725" max="9725" width="8.5" style="17" bestFit="1" customWidth="1"/>
    <col min="9726" max="9726" width="13.375" style="17" bestFit="1" customWidth="1"/>
    <col min="9727" max="9727" width="8.5" style="17" bestFit="1" customWidth="1"/>
    <col min="9728" max="9728" width="13.375" style="17" bestFit="1" customWidth="1"/>
    <col min="9729" max="9729" width="8.125" style="17" customWidth="1"/>
    <col min="9730" max="9731" width="8.5" style="17" bestFit="1" customWidth="1"/>
    <col min="9732" max="9732" width="6.75" style="17" bestFit="1" customWidth="1"/>
    <col min="9733" max="9736" width="8.5" style="17" bestFit="1" customWidth="1"/>
    <col min="9737" max="9737" width="7.5" style="17" customWidth="1"/>
    <col min="9738" max="9738" width="10.125" style="17" customWidth="1"/>
    <col min="9739" max="9979" width="9" style="17"/>
    <col min="9980" max="9980" width="5" style="17" bestFit="1" customWidth="1"/>
    <col min="9981" max="9981" width="8.5" style="17" bestFit="1" customWidth="1"/>
    <col min="9982" max="9982" width="13.375" style="17" bestFit="1" customWidth="1"/>
    <col min="9983" max="9983" width="8.5" style="17" bestFit="1" customWidth="1"/>
    <col min="9984" max="9984" width="13.375" style="17" bestFit="1" customWidth="1"/>
    <col min="9985" max="9985" width="8.125" style="17" customWidth="1"/>
    <col min="9986" max="9987" width="8.5" style="17" bestFit="1" customWidth="1"/>
    <col min="9988" max="9988" width="6.75" style="17" bestFit="1" customWidth="1"/>
    <col min="9989" max="9992" width="8.5" style="17" bestFit="1" customWidth="1"/>
    <col min="9993" max="9993" width="7.5" style="17" customWidth="1"/>
    <col min="9994" max="9994" width="10.125" style="17" customWidth="1"/>
    <col min="9995" max="10235" width="9" style="17"/>
    <col min="10236" max="10236" width="5" style="17" bestFit="1" customWidth="1"/>
    <col min="10237" max="10237" width="8.5" style="17" bestFit="1" customWidth="1"/>
    <col min="10238" max="10238" width="13.375" style="17" bestFit="1" customWidth="1"/>
    <col min="10239" max="10239" width="8.5" style="17" bestFit="1" customWidth="1"/>
    <col min="10240" max="10240" width="13.375" style="17" bestFit="1" customWidth="1"/>
    <col min="10241" max="10241" width="8.125" style="17" customWidth="1"/>
    <col min="10242" max="10243" width="8.5" style="17" bestFit="1" customWidth="1"/>
    <col min="10244" max="10244" width="6.75" style="17" bestFit="1" customWidth="1"/>
    <col min="10245" max="10248" width="8.5" style="17" bestFit="1" customWidth="1"/>
    <col min="10249" max="10249" width="7.5" style="17" customWidth="1"/>
    <col min="10250" max="10250" width="10.125" style="17" customWidth="1"/>
    <col min="10251" max="10491" width="9" style="17"/>
    <col min="10492" max="10492" width="5" style="17" bestFit="1" customWidth="1"/>
    <col min="10493" max="10493" width="8.5" style="17" bestFit="1" customWidth="1"/>
    <col min="10494" max="10494" width="13.375" style="17" bestFit="1" customWidth="1"/>
    <col min="10495" max="10495" width="8.5" style="17" bestFit="1" customWidth="1"/>
    <col min="10496" max="10496" width="13.375" style="17" bestFit="1" customWidth="1"/>
    <col min="10497" max="10497" width="8.125" style="17" customWidth="1"/>
    <col min="10498" max="10499" width="8.5" style="17" bestFit="1" customWidth="1"/>
    <col min="10500" max="10500" width="6.75" style="17" bestFit="1" customWidth="1"/>
    <col min="10501" max="10504" width="8.5" style="17" bestFit="1" customWidth="1"/>
    <col min="10505" max="10505" width="7.5" style="17" customWidth="1"/>
    <col min="10506" max="10506" width="10.125" style="17" customWidth="1"/>
    <col min="10507" max="10747" width="9" style="17"/>
    <col min="10748" max="10748" width="5" style="17" bestFit="1" customWidth="1"/>
    <col min="10749" max="10749" width="8.5" style="17" bestFit="1" customWidth="1"/>
    <col min="10750" max="10750" width="13.375" style="17" bestFit="1" customWidth="1"/>
    <col min="10751" max="10751" width="8.5" style="17" bestFit="1" customWidth="1"/>
    <col min="10752" max="10752" width="13.375" style="17" bestFit="1" customWidth="1"/>
    <col min="10753" max="10753" width="8.125" style="17" customWidth="1"/>
    <col min="10754" max="10755" width="8.5" style="17" bestFit="1" customWidth="1"/>
    <col min="10756" max="10756" width="6.75" style="17" bestFit="1" customWidth="1"/>
    <col min="10757" max="10760" width="8.5" style="17" bestFit="1" customWidth="1"/>
    <col min="10761" max="10761" width="7.5" style="17" customWidth="1"/>
    <col min="10762" max="10762" width="10.125" style="17" customWidth="1"/>
    <col min="10763" max="11003" width="9" style="17"/>
    <col min="11004" max="11004" width="5" style="17" bestFit="1" customWidth="1"/>
    <col min="11005" max="11005" width="8.5" style="17" bestFit="1" customWidth="1"/>
    <col min="11006" max="11006" width="13.375" style="17" bestFit="1" customWidth="1"/>
    <col min="11007" max="11007" width="8.5" style="17" bestFit="1" customWidth="1"/>
    <col min="11008" max="11008" width="13.375" style="17" bestFit="1" customWidth="1"/>
    <col min="11009" max="11009" width="8.125" style="17" customWidth="1"/>
    <col min="11010" max="11011" width="8.5" style="17" bestFit="1" customWidth="1"/>
    <col min="11012" max="11012" width="6.75" style="17" bestFit="1" customWidth="1"/>
    <col min="11013" max="11016" width="8.5" style="17" bestFit="1" customWidth="1"/>
    <col min="11017" max="11017" width="7.5" style="17" customWidth="1"/>
    <col min="11018" max="11018" width="10.125" style="17" customWidth="1"/>
    <col min="11019" max="11259" width="9" style="17"/>
    <col min="11260" max="11260" width="5" style="17" bestFit="1" customWidth="1"/>
    <col min="11261" max="11261" width="8.5" style="17" bestFit="1" customWidth="1"/>
    <col min="11262" max="11262" width="13.375" style="17" bestFit="1" customWidth="1"/>
    <col min="11263" max="11263" width="8.5" style="17" bestFit="1" customWidth="1"/>
    <col min="11264" max="11264" width="13.375" style="17" bestFit="1" customWidth="1"/>
    <col min="11265" max="11265" width="8.125" style="17" customWidth="1"/>
    <col min="11266" max="11267" width="8.5" style="17" bestFit="1" customWidth="1"/>
    <col min="11268" max="11268" width="6.75" style="17" bestFit="1" customWidth="1"/>
    <col min="11269" max="11272" width="8.5" style="17" bestFit="1" customWidth="1"/>
    <col min="11273" max="11273" width="7.5" style="17" customWidth="1"/>
    <col min="11274" max="11274" width="10.125" style="17" customWidth="1"/>
    <col min="11275" max="11515" width="9" style="17"/>
    <col min="11516" max="11516" width="5" style="17" bestFit="1" customWidth="1"/>
    <col min="11517" max="11517" width="8.5" style="17" bestFit="1" customWidth="1"/>
    <col min="11518" max="11518" width="13.375" style="17" bestFit="1" customWidth="1"/>
    <col min="11519" max="11519" width="8.5" style="17" bestFit="1" customWidth="1"/>
    <col min="11520" max="11520" width="13.375" style="17" bestFit="1" customWidth="1"/>
    <col min="11521" max="11521" width="8.125" style="17" customWidth="1"/>
    <col min="11522" max="11523" width="8.5" style="17" bestFit="1" customWidth="1"/>
    <col min="11524" max="11524" width="6.75" style="17" bestFit="1" customWidth="1"/>
    <col min="11525" max="11528" width="8.5" style="17" bestFit="1" customWidth="1"/>
    <col min="11529" max="11529" width="7.5" style="17" customWidth="1"/>
    <col min="11530" max="11530" width="10.125" style="17" customWidth="1"/>
    <col min="11531" max="11771" width="9" style="17"/>
    <col min="11772" max="11772" width="5" style="17" bestFit="1" customWidth="1"/>
    <col min="11773" max="11773" width="8.5" style="17" bestFit="1" customWidth="1"/>
    <col min="11774" max="11774" width="13.375" style="17" bestFit="1" customWidth="1"/>
    <col min="11775" max="11775" width="8.5" style="17" bestFit="1" customWidth="1"/>
    <col min="11776" max="11776" width="13.375" style="17" bestFit="1" customWidth="1"/>
    <col min="11777" max="11777" width="8.125" style="17" customWidth="1"/>
    <col min="11778" max="11779" width="8.5" style="17" bestFit="1" customWidth="1"/>
    <col min="11780" max="11780" width="6.75" style="17" bestFit="1" customWidth="1"/>
    <col min="11781" max="11784" width="8.5" style="17" bestFit="1" customWidth="1"/>
    <col min="11785" max="11785" width="7.5" style="17" customWidth="1"/>
    <col min="11786" max="11786" width="10.125" style="17" customWidth="1"/>
    <col min="11787" max="12027" width="9" style="17"/>
    <col min="12028" max="12028" width="5" style="17" bestFit="1" customWidth="1"/>
    <col min="12029" max="12029" width="8.5" style="17" bestFit="1" customWidth="1"/>
    <col min="12030" max="12030" width="13.375" style="17" bestFit="1" customWidth="1"/>
    <col min="12031" max="12031" width="8.5" style="17" bestFit="1" customWidth="1"/>
    <col min="12032" max="12032" width="13.375" style="17" bestFit="1" customWidth="1"/>
    <col min="12033" max="12033" width="8.125" style="17" customWidth="1"/>
    <col min="12034" max="12035" width="8.5" style="17" bestFit="1" customWidth="1"/>
    <col min="12036" max="12036" width="6.75" style="17" bestFit="1" customWidth="1"/>
    <col min="12037" max="12040" width="8.5" style="17" bestFit="1" customWidth="1"/>
    <col min="12041" max="12041" width="7.5" style="17" customWidth="1"/>
    <col min="12042" max="12042" width="10.125" style="17" customWidth="1"/>
    <col min="12043" max="12283" width="9" style="17"/>
    <col min="12284" max="12284" width="5" style="17" bestFit="1" customWidth="1"/>
    <col min="12285" max="12285" width="8.5" style="17" bestFit="1" customWidth="1"/>
    <col min="12286" max="12286" width="13.375" style="17" bestFit="1" customWidth="1"/>
    <col min="12287" max="12287" width="8.5" style="17" bestFit="1" customWidth="1"/>
    <col min="12288" max="12288" width="13.375" style="17" bestFit="1" customWidth="1"/>
    <col min="12289" max="12289" width="8.125" style="17" customWidth="1"/>
    <col min="12290" max="12291" width="8.5" style="17" bestFit="1" customWidth="1"/>
    <col min="12292" max="12292" width="6.75" style="17" bestFit="1" customWidth="1"/>
    <col min="12293" max="12296" width="8.5" style="17" bestFit="1" customWidth="1"/>
    <col min="12297" max="12297" width="7.5" style="17" customWidth="1"/>
    <col min="12298" max="12298" width="10.125" style="17" customWidth="1"/>
    <col min="12299" max="12539" width="9" style="17"/>
    <col min="12540" max="12540" width="5" style="17" bestFit="1" customWidth="1"/>
    <col min="12541" max="12541" width="8.5" style="17" bestFit="1" customWidth="1"/>
    <col min="12542" max="12542" width="13.375" style="17" bestFit="1" customWidth="1"/>
    <col min="12543" max="12543" width="8.5" style="17" bestFit="1" customWidth="1"/>
    <col min="12544" max="12544" width="13.375" style="17" bestFit="1" customWidth="1"/>
    <col min="12545" max="12545" width="8.125" style="17" customWidth="1"/>
    <col min="12546" max="12547" width="8.5" style="17" bestFit="1" customWidth="1"/>
    <col min="12548" max="12548" width="6.75" style="17" bestFit="1" customWidth="1"/>
    <col min="12549" max="12552" width="8.5" style="17" bestFit="1" customWidth="1"/>
    <col min="12553" max="12553" width="7.5" style="17" customWidth="1"/>
    <col min="12554" max="12554" width="10.125" style="17" customWidth="1"/>
    <col min="12555" max="12795" width="9" style="17"/>
    <col min="12796" max="12796" width="5" style="17" bestFit="1" customWidth="1"/>
    <col min="12797" max="12797" width="8.5" style="17" bestFit="1" customWidth="1"/>
    <col min="12798" max="12798" width="13.375" style="17" bestFit="1" customWidth="1"/>
    <col min="12799" max="12799" width="8.5" style="17" bestFit="1" customWidth="1"/>
    <col min="12800" max="12800" width="13.375" style="17" bestFit="1" customWidth="1"/>
    <col min="12801" max="12801" width="8.125" style="17" customWidth="1"/>
    <col min="12802" max="12803" width="8.5" style="17" bestFit="1" customWidth="1"/>
    <col min="12804" max="12804" width="6.75" style="17" bestFit="1" customWidth="1"/>
    <col min="12805" max="12808" width="8.5" style="17" bestFit="1" customWidth="1"/>
    <col min="12809" max="12809" width="7.5" style="17" customWidth="1"/>
    <col min="12810" max="12810" width="10.125" style="17" customWidth="1"/>
    <col min="12811" max="13051" width="9" style="17"/>
    <col min="13052" max="13052" width="5" style="17" bestFit="1" customWidth="1"/>
    <col min="13053" max="13053" width="8.5" style="17" bestFit="1" customWidth="1"/>
    <col min="13054" max="13054" width="13.375" style="17" bestFit="1" customWidth="1"/>
    <col min="13055" max="13055" width="8.5" style="17" bestFit="1" customWidth="1"/>
    <col min="13056" max="13056" width="13.375" style="17" bestFit="1" customWidth="1"/>
    <col min="13057" max="13057" width="8.125" style="17" customWidth="1"/>
    <col min="13058" max="13059" width="8.5" style="17" bestFit="1" customWidth="1"/>
    <col min="13060" max="13060" width="6.75" style="17" bestFit="1" customWidth="1"/>
    <col min="13061" max="13064" width="8.5" style="17" bestFit="1" customWidth="1"/>
    <col min="13065" max="13065" width="7.5" style="17" customWidth="1"/>
    <col min="13066" max="13066" width="10.125" style="17" customWidth="1"/>
    <col min="13067" max="13307" width="9" style="17"/>
    <col min="13308" max="13308" width="5" style="17" bestFit="1" customWidth="1"/>
    <col min="13309" max="13309" width="8.5" style="17" bestFit="1" customWidth="1"/>
    <col min="13310" max="13310" width="13.375" style="17" bestFit="1" customWidth="1"/>
    <col min="13311" max="13311" width="8.5" style="17" bestFit="1" customWidth="1"/>
    <col min="13312" max="13312" width="13.375" style="17" bestFit="1" customWidth="1"/>
    <col min="13313" max="13313" width="8.125" style="17" customWidth="1"/>
    <col min="13314" max="13315" width="8.5" style="17" bestFit="1" customWidth="1"/>
    <col min="13316" max="13316" width="6.75" style="17" bestFit="1" customWidth="1"/>
    <col min="13317" max="13320" width="8.5" style="17" bestFit="1" customWidth="1"/>
    <col min="13321" max="13321" width="7.5" style="17" customWidth="1"/>
    <col min="13322" max="13322" width="10.125" style="17" customWidth="1"/>
    <col min="13323" max="13563" width="9" style="17"/>
    <col min="13564" max="13564" width="5" style="17" bestFit="1" customWidth="1"/>
    <col min="13565" max="13565" width="8.5" style="17" bestFit="1" customWidth="1"/>
    <col min="13566" max="13566" width="13.375" style="17" bestFit="1" customWidth="1"/>
    <col min="13567" max="13567" width="8.5" style="17" bestFit="1" customWidth="1"/>
    <col min="13568" max="13568" width="13.375" style="17" bestFit="1" customWidth="1"/>
    <col min="13569" max="13569" width="8.125" style="17" customWidth="1"/>
    <col min="13570" max="13571" width="8.5" style="17" bestFit="1" customWidth="1"/>
    <col min="13572" max="13572" width="6.75" style="17" bestFit="1" customWidth="1"/>
    <col min="13573" max="13576" width="8.5" style="17" bestFit="1" customWidth="1"/>
    <col min="13577" max="13577" width="7.5" style="17" customWidth="1"/>
    <col min="13578" max="13578" width="10.125" style="17" customWidth="1"/>
    <col min="13579" max="13819" width="9" style="17"/>
    <col min="13820" max="13820" width="5" style="17" bestFit="1" customWidth="1"/>
    <col min="13821" max="13821" width="8.5" style="17" bestFit="1" customWidth="1"/>
    <col min="13822" max="13822" width="13.375" style="17" bestFit="1" customWidth="1"/>
    <col min="13823" max="13823" width="8.5" style="17" bestFit="1" customWidth="1"/>
    <col min="13824" max="13824" width="13.375" style="17" bestFit="1" customWidth="1"/>
    <col min="13825" max="13825" width="8.125" style="17" customWidth="1"/>
    <col min="13826" max="13827" width="8.5" style="17" bestFit="1" customWidth="1"/>
    <col min="13828" max="13828" width="6.75" style="17" bestFit="1" customWidth="1"/>
    <col min="13829" max="13832" width="8.5" style="17" bestFit="1" customWidth="1"/>
    <col min="13833" max="13833" width="7.5" style="17" customWidth="1"/>
    <col min="13834" max="13834" width="10.125" style="17" customWidth="1"/>
    <col min="13835" max="14075" width="9" style="17"/>
    <col min="14076" max="14076" width="5" style="17" bestFit="1" customWidth="1"/>
    <col min="14077" max="14077" width="8.5" style="17" bestFit="1" customWidth="1"/>
    <col min="14078" max="14078" width="13.375" style="17" bestFit="1" customWidth="1"/>
    <col min="14079" max="14079" width="8.5" style="17" bestFit="1" customWidth="1"/>
    <col min="14080" max="14080" width="13.375" style="17" bestFit="1" customWidth="1"/>
    <col min="14081" max="14081" width="8.125" style="17" customWidth="1"/>
    <col min="14082" max="14083" width="8.5" style="17" bestFit="1" customWidth="1"/>
    <col min="14084" max="14084" width="6.75" style="17" bestFit="1" customWidth="1"/>
    <col min="14085" max="14088" width="8.5" style="17" bestFit="1" customWidth="1"/>
    <col min="14089" max="14089" width="7.5" style="17" customWidth="1"/>
    <col min="14090" max="14090" width="10.125" style="17" customWidth="1"/>
    <col min="14091" max="14331" width="9" style="17"/>
    <col min="14332" max="14332" width="5" style="17" bestFit="1" customWidth="1"/>
    <col min="14333" max="14333" width="8.5" style="17" bestFit="1" customWidth="1"/>
    <col min="14334" max="14334" width="13.375" style="17" bestFit="1" customWidth="1"/>
    <col min="14335" max="14335" width="8.5" style="17" bestFit="1" customWidth="1"/>
    <col min="14336" max="14336" width="13.375" style="17" bestFit="1" customWidth="1"/>
    <col min="14337" max="14337" width="8.125" style="17" customWidth="1"/>
    <col min="14338" max="14339" width="8.5" style="17" bestFit="1" customWidth="1"/>
    <col min="14340" max="14340" width="6.75" style="17" bestFit="1" customWidth="1"/>
    <col min="14341" max="14344" width="8.5" style="17" bestFit="1" customWidth="1"/>
    <col min="14345" max="14345" width="7.5" style="17" customWidth="1"/>
    <col min="14346" max="14346" width="10.125" style="17" customWidth="1"/>
    <col min="14347" max="14587" width="9" style="17"/>
    <col min="14588" max="14588" width="5" style="17" bestFit="1" customWidth="1"/>
    <col min="14589" max="14589" width="8.5" style="17" bestFit="1" customWidth="1"/>
    <col min="14590" max="14590" width="13.375" style="17" bestFit="1" customWidth="1"/>
    <col min="14591" max="14591" width="8.5" style="17" bestFit="1" customWidth="1"/>
    <col min="14592" max="14592" width="13.375" style="17" bestFit="1" customWidth="1"/>
    <col min="14593" max="14593" width="8.125" style="17" customWidth="1"/>
    <col min="14594" max="14595" width="8.5" style="17" bestFit="1" customWidth="1"/>
    <col min="14596" max="14596" width="6.75" style="17" bestFit="1" customWidth="1"/>
    <col min="14597" max="14600" width="8.5" style="17" bestFit="1" customWidth="1"/>
    <col min="14601" max="14601" width="7.5" style="17" customWidth="1"/>
    <col min="14602" max="14602" width="10.125" style="17" customWidth="1"/>
    <col min="14603" max="14843" width="9" style="17"/>
    <col min="14844" max="14844" width="5" style="17" bestFit="1" customWidth="1"/>
    <col min="14845" max="14845" width="8.5" style="17" bestFit="1" customWidth="1"/>
    <col min="14846" max="14846" width="13.375" style="17" bestFit="1" customWidth="1"/>
    <col min="14847" max="14847" width="8.5" style="17" bestFit="1" customWidth="1"/>
    <col min="14848" max="14848" width="13.375" style="17" bestFit="1" customWidth="1"/>
    <col min="14849" max="14849" width="8.125" style="17" customWidth="1"/>
    <col min="14850" max="14851" width="8.5" style="17" bestFit="1" customWidth="1"/>
    <col min="14852" max="14852" width="6.75" style="17" bestFit="1" customWidth="1"/>
    <col min="14853" max="14856" width="8.5" style="17" bestFit="1" customWidth="1"/>
    <col min="14857" max="14857" width="7.5" style="17" customWidth="1"/>
    <col min="14858" max="14858" width="10.125" style="17" customWidth="1"/>
    <col min="14859" max="15099" width="9" style="17"/>
    <col min="15100" max="15100" width="5" style="17" bestFit="1" customWidth="1"/>
    <col min="15101" max="15101" width="8.5" style="17" bestFit="1" customWidth="1"/>
    <col min="15102" max="15102" width="13.375" style="17" bestFit="1" customWidth="1"/>
    <col min="15103" max="15103" width="8.5" style="17" bestFit="1" customWidth="1"/>
    <col min="15104" max="15104" width="13.375" style="17" bestFit="1" customWidth="1"/>
    <col min="15105" max="15105" width="8.125" style="17" customWidth="1"/>
    <col min="15106" max="15107" width="8.5" style="17" bestFit="1" customWidth="1"/>
    <col min="15108" max="15108" width="6.75" style="17" bestFit="1" customWidth="1"/>
    <col min="15109" max="15112" width="8.5" style="17" bestFit="1" customWidth="1"/>
    <col min="15113" max="15113" width="7.5" style="17" customWidth="1"/>
    <col min="15114" max="15114" width="10.125" style="17" customWidth="1"/>
    <col min="15115" max="15355" width="9" style="17"/>
    <col min="15356" max="15356" width="5" style="17" bestFit="1" customWidth="1"/>
    <col min="15357" max="15357" width="8.5" style="17" bestFit="1" customWidth="1"/>
    <col min="15358" max="15358" width="13.375" style="17" bestFit="1" customWidth="1"/>
    <col min="15359" max="15359" width="8.5" style="17" bestFit="1" customWidth="1"/>
    <col min="15360" max="15360" width="13.375" style="17" bestFit="1" customWidth="1"/>
    <col min="15361" max="15361" width="8.125" style="17" customWidth="1"/>
    <col min="15362" max="15363" width="8.5" style="17" bestFit="1" customWidth="1"/>
    <col min="15364" max="15364" width="6.75" style="17" bestFit="1" customWidth="1"/>
    <col min="15365" max="15368" width="8.5" style="17" bestFit="1" customWidth="1"/>
    <col min="15369" max="15369" width="7.5" style="17" customWidth="1"/>
    <col min="15370" max="15370" width="10.125" style="17" customWidth="1"/>
    <col min="15371" max="15611" width="9" style="17"/>
    <col min="15612" max="15612" width="5" style="17" bestFit="1" customWidth="1"/>
    <col min="15613" max="15613" width="8.5" style="17" bestFit="1" customWidth="1"/>
    <col min="15614" max="15614" width="13.375" style="17" bestFit="1" customWidth="1"/>
    <col min="15615" max="15615" width="8.5" style="17" bestFit="1" customWidth="1"/>
    <col min="15616" max="15616" width="13.375" style="17" bestFit="1" customWidth="1"/>
    <col min="15617" max="15617" width="8.125" style="17" customWidth="1"/>
    <col min="15618" max="15619" width="8.5" style="17" bestFit="1" customWidth="1"/>
    <col min="15620" max="15620" width="6.75" style="17" bestFit="1" customWidth="1"/>
    <col min="15621" max="15624" width="8.5" style="17" bestFit="1" customWidth="1"/>
    <col min="15625" max="15625" width="7.5" style="17" customWidth="1"/>
    <col min="15626" max="15626" width="10.125" style="17" customWidth="1"/>
    <col min="15627" max="15867" width="9" style="17"/>
    <col min="15868" max="15868" width="5" style="17" bestFit="1" customWidth="1"/>
    <col min="15869" max="15869" width="8.5" style="17" bestFit="1" customWidth="1"/>
    <col min="15870" max="15870" width="13.375" style="17" bestFit="1" customWidth="1"/>
    <col min="15871" max="15871" width="8.5" style="17" bestFit="1" customWidth="1"/>
    <col min="15872" max="15872" width="13.375" style="17" bestFit="1" customWidth="1"/>
    <col min="15873" max="15873" width="8.125" style="17" customWidth="1"/>
    <col min="15874" max="15875" width="8.5" style="17" bestFit="1" customWidth="1"/>
    <col min="15876" max="15876" width="6.75" style="17" bestFit="1" customWidth="1"/>
    <col min="15877" max="15880" width="8.5" style="17" bestFit="1" customWidth="1"/>
    <col min="15881" max="15881" width="7.5" style="17" customWidth="1"/>
    <col min="15882" max="15882" width="10.125" style="17" customWidth="1"/>
    <col min="15883" max="16123" width="9" style="17"/>
    <col min="16124" max="16124" width="5" style="17" bestFit="1" customWidth="1"/>
    <col min="16125" max="16125" width="8.5" style="17" bestFit="1" customWidth="1"/>
    <col min="16126" max="16126" width="13.375" style="17" bestFit="1" customWidth="1"/>
    <col min="16127" max="16127" width="8.5" style="17" bestFit="1" customWidth="1"/>
    <col min="16128" max="16128" width="13.375" style="17" bestFit="1" customWidth="1"/>
    <col min="16129" max="16129" width="8.125" style="17" customWidth="1"/>
    <col min="16130" max="16131" width="8.5" style="17" bestFit="1" customWidth="1"/>
    <col min="16132" max="16132" width="6.75" style="17" bestFit="1" customWidth="1"/>
    <col min="16133" max="16136" width="8.5" style="17" bestFit="1" customWidth="1"/>
    <col min="16137" max="16137" width="7.5" style="17" customWidth="1"/>
    <col min="16138" max="16138" width="10.125" style="17" customWidth="1"/>
    <col min="16139" max="16384" width="9" style="17"/>
  </cols>
  <sheetData>
    <row r="1" spans="1:16" ht="18.75">
      <c r="A1" s="94" t="s">
        <v>126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3" spans="1:16" s="31" customFormat="1" ht="24.75" customHeight="1">
      <c r="A3" s="34" t="s">
        <v>44</v>
      </c>
      <c r="B3" s="34" t="s">
        <v>45</v>
      </c>
      <c r="C3" s="34" t="s">
        <v>46</v>
      </c>
      <c r="D3" s="34" t="s">
        <v>47</v>
      </c>
      <c r="E3" s="34" t="s">
        <v>48</v>
      </c>
      <c r="F3" s="34" t="s">
        <v>49</v>
      </c>
      <c r="G3" s="5" t="s">
        <v>0</v>
      </c>
      <c r="H3" s="5" t="s">
        <v>7</v>
      </c>
      <c r="I3" s="5" t="s">
        <v>27</v>
      </c>
      <c r="J3" s="5" t="s">
        <v>4</v>
      </c>
      <c r="K3" s="5" t="s">
        <v>1</v>
      </c>
      <c r="L3" s="5" t="s">
        <v>5</v>
      </c>
      <c r="M3" s="37" t="s">
        <v>78</v>
      </c>
      <c r="N3" s="5" t="s">
        <v>6</v>
      </c>
      <c r="O3" s="5" t="s">
        <v>2</v>
      </c>
      <c r="P3" s="37" t="s">
        <v>3</v>
      </c>
    </row>
    <row r="4" spans="1:16" s="31" customFormat="1" ht="24.75" customHeight="1">
      <c r="A4" s="23">
        <v>1</v>
      </c>
      <c r="B4" s="25" t="s">
        <v>72</v>
      </c>
      <c r="C4" s="25" t="s">
        <v>73</v>
      </c>
      <c r="D4" s="25" t="s">
        <v>74</v>
      </c>
      <c r="E4" s="25" t="s">
        <v>75</v>
      </c>
      <c r="F4" s="25" t="s">
        <v>76</v>
      </c>
      <c r="G4" s="7" t="s">
        <v>52</v>
      </c>
      <c r="H4" s="7" t="s">
        <v>53</v>
      </c>
      <c r="I4" s="7">
        <v>36</v>
      </c>
      <c r="J4" s="7" t="s">
        <v>52</v>
      </c>
      <c r="K4" s="45">
        <v>0.9</v>
      </c>
      <c r="L4" s="45">
        <v>92</v>
      </c>
      <c r="M4" s="42">
        <v>1.1000000000000001</v>
      </c>
      <c r="N4" s="9" t="s">
        <v>54</v>
      </c>
      <c r="O4" s="41">
        <v>1</v>
      </c>
      <c r="P4" s="38">
        <v>35.64</v>
      </c>
    </row>
    <row r="5" spans="1:16" s="31" customFormat="1" ht="24.75" customHeight="1">
      <c r="A5" s="23">
        <v>2</v>
      </c>
      <c r="B5" s="25" t="s">
        <v>72</v>
      </c>
      <c r="C5" s="25" t="s">
        <v>73</v>
      </c>
      <c r="D5" s="25" t="s">
        <v>74</v>
      </c>
      <c r="E5" s="25" t="s">
        <v>75</v>
      </c>
      <c r="F5" s="25" t="s">
        <v>76</v>
      </c>
      <c r="G5" s="7" t="s">
        <v>52</v>
      </c>
      <c r="H5" s="7" t="s">
        <v>53</v>
      </c>
      <c r="I5" s="7">
        <v>36</v>
      </c>
      <c r="J5" s="7" t="s">
        <v>52</v>
      </c>
      <c r="K5" s="45">
        <v>0.9</v>
      </c>
      <c r="L5" s="45">
        <v>123</v>
      </c>
      <c r="M5" s="42">
        <v>1.2</v>
      </c>
      <c r="N5" s="9" t="s">
        <v>55</v>
      </c>
      <c r="O5" s="23">
        <v>0.8</v>
      </c>
      <c r="P5" s="38">
        <v>31.103999999999999</v>
      </c>
    </row>
    <row r="6" spans="1:16" s="31" customFormat="1" ht="24.75" customHeight="1">
      <c r="A6" s="23">
        <v>3</v>
      </c>
      <c r="B6" s="25" t="s">
        <v>72</v>
      </c>
      <c r="C6" s="25" t="s">
        <v>73</v>
      </c>
      <c r="D6" s="25" t="s">
        <v>74</v>
      </c>
      <c r="E6" s="25" t="s">
        <v>75</v>
      </c>
      <c r="F6" s="25" t="s">
        <v>76</v>
      </c>
      <c r="G6" s="7" t="s">
        <v>52</v>
      </c>
      <c r="H6" s="7" t="s">
        <v>56</v>
      </c>
      <c r="I6" s="7">
        <v>34</v>
      </c>
      <c r="J6" s="7" t="s">
        <v>52</v>
      </c>
      <c r="K6" s="45">
        <v>0.9</v>
      </c>
      <c r="L6" s="45">
        <v>53</v>
      </c>
      <c r="M6" s="42">
        <v>1.1000000000000001</v>
      </c>
      <c r="N6" s="9" t="s">
        <v>57</v>
      </c>
      <c r="O6" s="23">
        <v>1</v>
      </c>
      <c r="P6" s="38">
        <v>33.660000000000004</v>
      </c>
    </row>
    <row r="7" spans="1:16" s="31" customFormat="1" ht="24.75" customHeight="1">
      <c r="A7" s="23">
        <v>4</v>
      </c>
      <c r="B7" s="25" t="s">
        <v>72</v>
      </c>
      <c r="C7" s="25" t="s">
        <v>73</v>
      </c>
      <c r="D7" s="25" t="s">
        <v>74</v>
      </c>
      <c r="E7" s="25" t="s">
        <v>75</v>
      </c>
      <c r="F7" s="25" t="s">
        <v>76</v>
      </c>
      <c r="G7" s="7" t="s">
        <v>52</v>
      </c>
      <c r="H7" s="7" t="s">
        <v>56</v>
      </c>
      <c r="I7" s="7">
        <v>36</v>
      </c>
      <c r="J7" s="7" t="s">
        <v>52</v>
      </c>
      <c r="K7" s="45">
        <v>0.9</v>
      </c>
      <c r="L7" s="45">
        <v>80</v>
      </c>
      <c r="M7" s="42">
        <v>1.1000000000000001</v>
      </c>
      <c r="N7" s="9" t="s">
        <v>58</v>
      </c>
      <c r="O7" s="23">
        <v>0.8</v>
      </c>
      <c r="P7" s="38">
        <v>28.512</v>
      </c>
    </row>
    <row r="8" spans="1:16" s="31" customFormat="1" ht="24.75" customHeight="1">
      <c r="A8" s="23">
        <v>5</v>
      </c>
      <c r="B8" s="25" t="s">
        <v>72</v>
      </c>
      <c r="C8" s="25" t="s">
        <v>73</v>
      </c>
      <c r="D8" s="25" t="s">
        <v>74</v>
      </c>
      <c r="E8" s="25" t="s">
        <v>75</v>
      </c>
      <c r="F8" s="25" t="s">
        <v>76</v>
      </c>
      <c r="G8" s="7" t="s">
        <v>59</v>
      </c>
      <c r="H8" s="7" t="s">
        <v>53</v>
      </c>
      <c r="I8" s="7">
        <v>36</v>
      </c>
      <c r="J8" s="7" t="s">
        <v>60</v>
      </c>
      <c r="K8" s="45">
        <v>0.5</v>
      </c>
      <c r="L8" s="45">
        <v>92</v>
      </c>
      <c r="M8" s="42">
        <v>1</v>
      </c>
      <c r="N8" s="9" t="s">
        <v>61</v>
      </c>
      <c r="O8" s="23">
        <v>1</v>
      </c>
      <c r="P8" s="38">
        <v>18</v>
      </c>
    </row>
    <row r="9" spans="1:16" s="31" customFormat="1" ht="24.75" customHeight="1">
      <c r="A9" s="23">
        <v>6</v>
      </c>
      <c r="B9" s="25" t="s">
        <v>72</v>
      </c>
      <c r="C9" s="25" t="s">
        <v>73</v>
      </c>
      <c r="D9" s="25" t="s">
        <v>74</v>
      </c>
      <c r="E9" s="25" t="s">
        <v>75</v>
      </c>
      <c r="F9" s="25" t="s">
        <v>76</v>
      </c>
      <c r="G9" s="7" t="s">
        <v>59</v>
      </c>
      <c r="H9" s="7" t="s">
        <v>53</v>
      </c>
      <c r="I9" s="10">
        <v>36</v>
      </c>
      <c r="J9" s="10" t="s">
        <v>60</v>
      </c>
      <c r="K9" s="45">
        <v>0.5</v>
      </c>
      <c r="L9" s="46">
        <v>123</v>
      </c>
      <c r="M9" s="42">
        <v>1</v>
      </c>
      <c r="N9" s="9" t="s">
        <v>55</v>
      </c>
      <c r="O9" s="23">
        <v>1</v>
      </c>
      <c r="P9" s="38">
        <v>18</v>
      </c>
    </row>
    <row r="10" spans="1:16" s="31" customFormat="1" ht="24.75" customHeight="1">
      <c r="A10" s="23">
        <v>7</v>
      </c>
      <c r="B10" s="25" t="s">
        <v>72</v>
      </c>
      <c r="C10" s="25" t="s">
        <v>73</v>
      </c>
      <c r="D10" s="25" t="s">
        <v>74</v>
      </c>
      <c r="E10" s="25" t="s">
        <v>75</v>
      </c>
      <c r="F10" s="25" t="s">
        <v>76</v>
      </c>
      <c r="G10" s="7" t="s">
        <v>62</v>
      </c>
      <c r="H10" s="7" t="s">
        <v>53</v>
      </c>
      <c r="I10" s="7">
        <v>24</v>
      </c>
      <c r="J10" s="7" t="s">
        <v>63</v>
      </c>
      <c r="K10" s="45">
        <v>1</v>
      </c>
      <c r="L10" s="45">
        <v>92</v>
      </c>
      <c r="M10" s="42">
        <v>2.0444444444444443</v>
      </c>
      <c r="N10" s="9" t="s">
        <v>54</v>
      </c>
      <c r="O10" s="23">
        <v>1</v>
      </c>
      <c r="P10" s="38">
        <v>49.066666666666663</v>
      </c>
    </row>
    <row r="11" spans="1:16" s="31" customFormat="1" ht="24.75" customHeight="1">
      <c r="A11" s="23">
        <v>8</v>
      </c>
      <c r="B11" s="25" t="s">
        <v>72</v>
      </c>
      <c r="C11" s="25" t="s">
        <v>73</v>
      </c>
      <c r="D11" s="25" t="s">
        <v>74</v>
      </c>
      <c r="E11" s="25" t="s">
        <v>75</v>
      </c>
      <c r="F11" s="25" t="s">
        <v>76</v>
      </c>
      <c r="G11" s="10" t="s">
        <v>64</v>
      </c>
      <c r="H11" s="10" t="s">
        <v>56</v>
      </c>
      <c r="I11" s="10">
        <v>24</v>
      </c>
      <c r="J11" s="7" t="s">
        <v>65</v>
      </c>
      <c r="K11" s="45">
        <v>0.5</v>
      </c>
      <c r="L11" s="45">
        <v>40</v>
      </c>
      <c r="M11" s="42">
        <v>0.88888888888888884</v>
      </c>
      <c r="N11" s="9">
        <v>15511</v>
      </c>
      <c r="O11" s="23">
        <v>1</v>
      </c>
      <c r="P11" s="38">
        <v>10.666666666666666</v>
      </c>
    </row>
    <row r="12" spans="1:16" s="31" customFormat="1" ht="24.75" customHeight="1">
      <c r="A12" s="23">
        <v>9</v>
      </c>
      <c r="B12" s="25" t="s">
        <v>72</v>
      </c>
      <c r="C12" s="25" t="s">
        <v>73</v>
      </c>
      <c r="D12" s="25" t="s">
        <v>74</v>
      </c>
      <c r="E12" s="25" t="s">
        <v>75</v>
      </c>
      <c r="F12" s="25" t="s">
        <v>76</v>
      </c>
      <c r="G12" s="7" t="s">
        <v>66</v>
      </c>
      <c r="H12" s="7" t="s">
        <v>53</v>
      </c>
      <c r="I12" s="7">
        <v>4</v>
      </c>
      <c r="J12" s="7" t="s">
        <v>67</v>
      </c>
      <c r="K12" s="45">
        <v>0.3</v>
      </c>
      <c r="L12" s="45">
        <v>10</v>
      </c>
      <c r="M12" s="42">
        <v>10</v>
      </c>
      <c r="N12" s="9" t="s">
        <v>68</v>
      </c>
      <c r="O12" s="41">
        <v>1</v>
      </c>
      <c r="P12" s="38">
        <v>12</v>
      </c>
    </row>
    <row r="13" spans="1:16" s="31" customFormat="1" ht="24.75" customHeight="1">
      <c r="A13" s="23">
        <v>10</v>
      </c>
      <c r="B13" s="25" t="s">
        <v>72</v>
      </c>
      <c r="C13" s="25" t="s">
        <v>73</v>
      </c>
      <c r="D13" s="25" t="s">
        <v>74</v>
      </c>
      <c r="E13" s="25" t="s">
        <v>75</v>
      </c>
      <c r="F13" s="25" t="s">
        <v>76</v>
      </c>
      <c r="G13" s="10" t="s">
        <v>69</v>
      </c>
      <c r="H13" s="10" t="s">
        <v>56</v>
      </c>
      <c r="I13" s="10">
        <v>18</v>
      </c>
      <c r="J13" s="7" t="s">
        <v>70</v>
      </c>
      <c r="K13" s="46">
        <v>0.1</v>
      </c>
      <c r="L13" s="46">
        <v>25</v>
      </c>
      <c r="M13" s="43">
        <v>25</v>
      </c>
      <c r="N13" s="9" t="s">
        <v>71</v>
      </c>
      <c r="O13" s="41">
        <v>1</v>
      </c>
      <c r="P13" s="38">
        <v>45</v>
      </c>
    </row>
    <row r="14" spans="1:16" ht="24.75" customHeight="1">
      <c r="A14" s="19">
        <v>11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44"/>
      <c r="N14" s="19"/>
      <c r="O14" s="19"/>
      <c r="P14" s="39"/>
    </row>
    <row r="15" spans="1:16" ht="24.75" customHeight="1">
      <c r="A15" s="19">
        <v>12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44"/>
      <c r="N15" s="19"/>
      <c r="O15" s="19"/>
      <c r="P15" s="39"/>
    </row>
    <row r="16" spans="1:16" ht="24.75" customHeight="1">
      <c r="A16" s="19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44"/>
      <c r="N16" s="19"/>
      <c r="O16" s="19"/>
      <c r="P16" s="39"/>
    </row>
    <row r="17" spans="1:16" ht="24.75" customHeight="1">
      <c r="A17" s="19">
        <v>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44"/>
      <c r="N17" s="19"/>
      <c r="O17" s="19"/>
      <c r="P17" s="39"/>
    </row>
    <row r="18" spans="1:16" s="21" customFormat="1" ht="24.75" customHeight="1">
      <c r="A18" s="19">
        <v>15</v>
      </c>
      <c r="B18" s="20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44"/>
      <c r="N18" s="19"/>
      <c r="O18" s="20"/>
      <c r="P18" s="40"/>
    </row>
    <row r="19" spans="1:16" ht="24.75" customHeight="1">
      <c r="A19" s="19">
        <v>16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44"/>
      <c r="N19" s="19"/>
      <c r="O19" s="19"/>
      <c r="P19" s="39"/>
    </row>
    <row r="20" spans="1:16" ht="24.75" customHeight="1">
      <c r="A20" s="19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44"/>
      <c r="N20" s="19"/>
      <c r="O20" s="33"/>
      <c r="P20" s="39"/>
    </row>
    <row r="21" spans="1:16" ht="24.75" customHeight="1">
      <c r="A21" s="19">
        <v>18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44"/>
      <c r="N21" s="19"/>
      <c r="O21" s="19"/>
      <c r="P21" s="39"/>
    </row>
    <row r="22" spans="1:16" ht="24.75" customHeight="1">
      <c r="A22" s="19">
        <v>19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44"/>
      <c r="N22" s="19"/>
      <c r="O22" s="19"/>
      <c r="P22" s="39"/>
    </row>
    <row r="23" spans="1:16" ht="24.75" customHeight="1">
      <c r="A23" s="19">
        <v>20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44"/>
      <c r="N23" s="19"/>
      <c r="O23" s="19"/>
      <c r="P23" s="39"/>
    </row>
    <row r="24" spans="1:16" ht="24.75" customHeight="1"/>
  </sheetData>
  <autoFilter ref="A3:R3"/>
  <mergeCells count="1">
    <mergeCell ref="A1:O1"/>
  </mergeCells>
  <phoneticPr fontId="1" type="noConversion"/>
  <pageMargins left="0.25" right="0.25" top="0.75" bottom="0.75" header="0.3" footer="0.3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6"/>
  <sheetViews>
    <sheetView workbookViewId="0">
      <selection activeCell="Q5" sqref="Q5"/>
    </sheetView>
  </sheetViews>
  <sheetFormatPr defaultRowHeight="18.75" customHeight="1"/>
  <cols>
    <col min="1" max="1" width="5" style="17" bestFit="1" customWidth="1"/>
    <col min="2" max="2" width="8.5" style="17" bestFit="1" customWidth="1"/>
    <col min="3" max="3" width="13.375" style="17" bestFit="1" customWidth="1"/>
    <col min="4" max="4" width="8.5" style="17" bestFit="1" customWidth="1"/>
    <col min="5" max="5" width="13.375" style="17" bestFit="1" customWidth="1"/>
    <col min="6" max="7" width="8.125" style="17" customWidth="1"/>
    <col min="8" max="8" width="8.5" style="17" bestFit="1" customWidth="1"/>
    <col min="9" max="10" width="8.5" style="17" customWidth="1"/>
    <col min="11" max="11" width="8.5" style="18" bestFit="1" customWidth="1"/>
    <col min="12" max="12" width="6.75" style="17" bestFit="1" customWidth="1"/>
    <col min="13" max="13" width="7.5" style="17" customWidth="1"/>
    <col min="14" max="14" width="10.25" style="17" bestFit="1" customWidth="1"/>
    <col min="15" max="15" width="10.125" style="17" customWidth="1"/>
    <col min="16" max="256" width="9" style="17"/>
    <col min="257" max="257" width="5" style="17" bestFit="1" customWidth="1"/>
    <col min="258" max="258" width="8.5" style="17" bestFit="1" customWidth="1"/>
    <col min="259" max="259" width="13.375" style="17" bestFit="1" customWidth="1"/>
    <col min="260" max="260" width="8.5" style="17" bestFit="1" customWidth="1"/>
    <col min="261" max="261" width="13.375" style="17" bestFit="1" customWidth="1"/>
    <col min="262" max="262" width="8.125" style="17" customWidth="1"/>
    <col min="263" max="264" width="8.5" style="17" bestFit="1" customWidth="1"/>
    <col min="265" max="265" width="6.75" style="17" bestFit="1" customWidth="1"/>
    <col min="266" max="269" width="8.5" style="17" bestFit="1" customWidth="1"/>
    <col min="270" max="270" width="7.5" style="17" customWidth="1"/>
    <col min="271" max="271" width="10.125" style="17" customWidth="1"/>
    <col min="272" max="512" width="9" style="17"/>
    <col min="513" max="513" width="5" style="17" bestFit="1" customWidth="1"/>
    <col min="514" max="514" width="8.5" style="17" bestFit="1" customWidth="1"/>
    <col min="515" max="515" width="13.375" style="17" bestFit="1" customWidth="1"/>
    <col min="516" max="516" width="8.5" style="17" bestFit="1" customWidth="1"/>
    <col min="517" max="517" width="13.375" style="17" bestFit="1" customWidth="1"/>
    <col min="518" max="518" width="8.125" style="17" customWidth="1"/>
    <col min="519" max="520" width="8.5" style="17" bestFit="1" customWidth="1"/>
    <col min="521" max="521" width="6.75" style="17" bestFit="1" customWidth="1"/>
    <col min="522" max="525" width="8.5" style="17" bestFit="1" customWidth="1"/>
    <col min="526" max="526" width="7.5" style="17" customWidth="1"/>
    <col min="527" max="527" width="10.125" style="17" customWidth="1"/>
    <col min="528" max="768" width="9" style="17"/>
    <col min="769" max="769" width="5" style="17" bestFit="1" customWidth="1"/>
    <col min="770" max="770" width="8.5" style="17" bestFit="1" customWidth="1"/>
    <col min="771" max="771" width="13.375" style="17" bestFit="1" customWidth="1"/>
    <col min="772" max="772" width="8.5" style="17" bestFit="1" customWidth="1"/>
    <col min="773" max="773" width="13.375" style="17" bestFit="1" customWidth="1"/>
    <col min="774" max="774" width="8.125" style="17" customWidth="1"/>
    <col min="775" max="776" width="8.5" style="17" bestFit="1" customWidth="1"/>
    <col min="777" max="777" width="6.75" style="17" bestFit="1" customWidth="1"/>
    <col min="778" max="781" width="8.5" style="17" bestFit="1" customWidth="1"/>
    <col min="782" max="782" width="7.5" style="17" customWidth="1"/>
    <col min="783" max="783" width="10.125" style="17" customWidth="1"/>
    <col min="784" max="1024" width="9" style="17"/>
    <col min="1025" max="1025" width="5" style="17" bestFit="1" customWidth="1"/>
    <col min="1026" max="1026" width="8.5" style="17" bestFit="1" customWidth="1"/>
    <col min="1027" max="1027" width="13.375" style="17" bestFit="1" customWidth="1"/>
    <col min="1028" max="1028" width="8.5" style="17" bestFit="1" customWidth="1"/>
    <col min="1029" max="1029" width="13.375" style="17" bestFit="1" customWidth="1"/>
    <col min="1030" max="1030" width="8.125" style="17" customWidth="1"/>
    <col min="1031" max="1032" width="8.5" style="17" bestFit="1" customWidth="1"/>
    <col min="1033" max="1033" width="6.75" style="17" bestFit="1" customWidth="1"/>
    <col min="1034" max="1037" width="8.5" style="17" bestFit="1" customWidth="1"/>
    <col min="1038" max="1038" width="7.5" style="17" customWidth="1"/>
    <col min="1039" max="1039" width="10.125" style="17" customWidth="1"/>
    <col min="1040" max="1280" width="9" style="17"/>
    <col min="1281" max="1281" width="5" style="17" bestFit="1" customWidth="1"/>
    <col min="1282" max="1282" width="8.5" style="17" bestFit="1" customWidth="1"/>
    <col min="1283" max="1283" width="13.375" style="17" bestFit="1" customWidth="1"/>
    <col min="1284" max="1284" width="8.5" style="17" bestFit="1" customWidth="1"/>
    <col min="1285" max="1285" width="13.375" style="17" bestFit="1" customWidth="1"/>
    <col min="1286" max="1286" width="8.125" style="17" customWidth="1"/>
    <col min="1287" max="1288" width="8.5" style="17" bestFit="1" customWidth="1"/>
    <col min="1289" max="1289" width="6.75" style="17" bestFit="1" customWidth="1"/>
    <col min="1290" max="1293" width="8.5" style="17" bestFit="1" customWidth="1"/>
    <col min="1294" max="1294" width="7.5" style="17" customWidth="1"/>
    <col min="1295" max="1295" width="10.125" style="17" customWidth="1"/>
    <col min="1296" max="1536" width="9" style="17"/>
    <col min="1537" max="1537" width="5" style="17" bestFit="1" customWidth="1"/>
    <col min="1538" max="1538" width="8.5" style="17" bestFit="1" customWidth="1"/>
    <col min="1539" max="1539" width="13.375" style="17" bestFit="1" customWidth="1"/>
    <col min="1540" max="1540" width="8.5" style="17" bestFit="1" customWidth="1"/>
    <col min="1541" max="1541" width="13.375" style="17" bestFit="1" customWidth="1"/>
    <col min="1542" max="1542" width="8.125" style="17" customWidth="1"/>
    <col min="1543" max="1544" width="8.5" style="17" bestFit="1" customWidth="1"/>
    <col min="1545" max="1545" width="6.75" style="17" bestFit="1" customWidth="1"/>
    <col min="1546" max="1549" width="8.5" style="17" bestFit="1" customWidth="1"/>
    <col min="1550" max="1550" width="7.5" style="17" customWidth="1"/>
    <col min="1551" max="1551" width="10.125" style="17" customWidth="1"/>
    <col min="1552" max="1792" width="9" style="17"/>
    <col min="1793" max="1793" width="5" style="17" bestFit="1" customWidth="1"/>
    <col min="1794" max="1794" width="8.5" style="17" bestFit="1" customWidth="1"/>
    <col min="1795" max="1795" width="13.375" style="17" bestFit="1" customWidth="1"/>
    <col min="1796" max="1796" width="8.5" style="17" bestFit="1" customWidth="1"/>
    <col min="1797" max="1797" width="13.375" style="17" bestFit="1" customWidth="1"/>
    <col min="1798" max="1798" width="8.125" style="17" customWidth="1"/>
    <col min="1799" max="1800" width="8.5" style="17" bestFit="1" customWidth="1"/>
    <col min="1801" max="1801" width="6.75" style="17" bestFit="1" customWidth="1"/>
    <col min="1802" max="1805" width="8.5" style="17" bestFit="1" customWidth="1"/>
    <col min="1806" max="1806" width="7.5" style="17" customWidth="1"/>
    <col min="1807" max="1807" width="10.125" style="17" customWidth="1"/>
    <col min="1808" max="2048" width="9" style="17"/>
    <col min="2049" max="2049" width="5" style="17" bestFit="1" customWidth="1"/>
    <col min="2050" max="2050" width="8.5" style="17" bestFit="1" customWidth="1"/>
    <col min="2051" max="2051" width="13.375" style="17" bestFit="1" customWidth="1"/>
    <col min="2052" max="2052" width="8.5" style="17" bestFit="1" customWidth="1"/>
    <col min="2053" max="2053" width="13.375" style="17" bestFit="1" customWidth="1"/>
    <col min="2054" max="2054" width="8.125" style="17" customWidth="1"/>
    <col min="2055" max="2056" width="8.5" style="17" bestFit="1" customWidth="1"/>
    <col min="2057" max="2057" width="6.75" style="17" bestFit="1" customWidth="1"/>
    <col min="2058" max="2061" width="8.5" style="17" bestFit="1" customWidth="1"/>
    <col min="2062" max="2062" width="7.5" style="17" customWidth="1"/>
    <col min="2063" max="2063" width="10.125" style="17" customWidth="1"/>
    <col min="2064" max="2304" width="9" style="17"/>
    <col min="2305" max="2305" width="5" style="17" bestFit="1" customWidth="1"/>
    <col min="2306" max="2306" width="8.5" style="17" bestFit="1" customWidth="1"/>
    <col min="2307" max="2307" width="13.375" style="17" bestFit="1" customWidth="1"/>
    <col min="2308" max="2308" width="8.5" style="17" bestFit="1" customWidth="1"/>
    <col min="2309" max="2309" width="13.375" style="17" bestFit="1" customWidth="1"/>
    <col min="2310" max="2310" width="8.125" style="17" customWidth="1"/>
    <col min="2311" max="2312" width="8.5" style="17" bestFit="1" customWidth="1"/>
    <col min="2313" max="2313" width="6.75" style="17" bestFit="1" customWidth="1"/>
    <col min="2314" max="2317" width="8.5" style="17" bestFit="1" customWidth="1"/>
    <col min="2318" max="2318" width="7.5" style="17" customWidth="1"/>
    <col min="2319" max="2319" width="10.125" style="17" customWidth="1"/>
    <col min="2320" max="2560" width="9" style="17"/>
    <col min="2561" max="2561" width="5" style="17" bestFit="1" customWidth="1"/>
    <col min="2562" max="2562" width="8.5" style="17" bestFit="1" customWidth="1"/>
    <col min="2563" max="2563" width="13.375" style="17" bestFit="1" customWidth="1"/>
    <col min="2564" max="2564" width="8.5" style="17" bestFit="1" customWidth="1"/>
    <col min="2565" max="2565" width="13.375" style="17" bestFit="1" customWidth="1"/>
    <col min="2566" max="2566" width="8.125" style="17" customWidth="1"/>
    <col min="2567" max="2568" width="8.5" style="17" bestFit="1" customWidth="1"/>
    <col min="2569" max="2569" width="6.75" style="17" bestFit="1" customWidth="1"/>
    <col min="2570" max="2573" width="8.5" style="17" bestFit="1" customWidth="1"/>
    <col min="2574" max="2574" width="7.5" style="17" customWidth="1"/>
    <col min="2575" max="2575" width="10.125" style="17" customWidth="1"/>
    <col min="2576" max="2816" width="9" style="17"/>
    <col min="2817" max="2817" width="5" style="17" bestFit="1" customWidth="1"/>
    <col min="2818" max="2818" width="8.5" style="17" bestFit="1" customWidth="1"/>
    <col min="2819" max="2819" width="13.375" style="17" bestFit="1" customWidth="1"/>
    <col min="2820" max="2820" width="8.5" style="17" bestFit="1" customWidth="1"/>
    <col min="2821" max="2821" width="13.375" style="17" bestFit="1" customWidth="1"/>
    <col min="2822" max="2822" width="8.125" style="17" customWidth="1"/>
    <col min="2823" max="2824" width="8.5" style="17" bestFit="1" customWidth="1"/>
    <col min="2825" max="2825" width="6.75" style="17" bestFit="1" customWidth="1"/>
    <col min="2826" max="2829" width="8.5" style="17" bestFit="1" customWidth="1"/>
    <col min="2830" max="2830" width="7.5" style="17" customWidth="1"/>
    <col min="2831" max="2831" width="10.125" style="17" customWidth="1"/>
    <col min="2832" max="3072" width="9" style="17"/>
    <col min="3073" max="3073" width="5" style="17" bestFit="1" customWidth="1"/>
    <col min="3074" max="3074" width="8.5" style="17" bestFit="1" customWidth="1"/>
    <col min="3075" max="3075" width="13.375" style="17" bestFit="1" customWidth="1"/>
    <col min="3076" max="3076" width="8.5" style="17" bestFit="1" customWidth="1"/>
    <col min="3077" max="3077" width="13.375" style="17" bestFit="1" customWidth="1"/>
    <col min="3078" max="3078" width="8.125" style="17" customWidth="1"/>
    <col min="3079" max="3080" width="8.5" style="17" bestFit="1" customWidth="1"/>
    <col min="3081" max="3081" width="6.75" style="17" bestFit="1" customWidth="1"/>
    <col min="3082" max="3085" width="8.5" style="17" bestFit="1" customWidth="1"/>
    <col min="3086" max="3086" width="7.5" style="17" customWidth="1"/>
    <col min="3087" max="3087" width="10.125" style="17" customWidth="1"/>
    <col min="3088" max="3328" width="9" style="17"/>
    <col min="3329" max="3329" width="5" style="17" bestFit="1" customWidth="1"/>
    <col min="3330" max="3330" width="8.5" style="17" bestFit="1" customWidth="1"/>
    <col min="3331" max="3331" width="13.375" style="17" bestFit="1" customWidth="1"/>
    <col min="3332" max="3332" width="8.5" style="17" bestFit="1" customWidth="1"/>
    <col min="3333" max="3333" width="13.375" style="17" bestFit="1" customWidth="1"/>
    <col min="3334" max="3334" width="8.125" style="17" customWidth="1"/>
    <col min="3335" max="3336" width="8.5" style="17" bestFit="1" customWidth="1"/>
    <col min="3337" max="3337" width="6.75" style="17" bestFit="1" customWidth="1"/>
    <col min="3338" max="3341" width="8.5" style="17" bestFit="1" customWidth="1"/>
    <col min="3342" max="3342" width="7.5" style="17" customWidth="1"/>
    <col min="3343" max="3343" width="10.125" style="17" customWidth="1"/>
    <col min="3344" max="3584" width="9" style="17"/>
    <col min="3585" max="3585" width="5" style="17" bestFit="1" customWidth="1"/>
    <col min="3586" max="3586" width="8.5" style="17" bestFit="1" customWidth="1"/>
    <col min="3587" max="3587" width="13.375" style="17" bestFit="1" customWidth="1"/>
    <col min="3588" max="3588" width="8.5" style="17" bestFit="1" customWidth="1"/>
    <col min="3589" max="3589" width="13.375" style="17" bestFit="1" customWidth="1"/>
    <col min="3590" max="3590" width="8.125" style="17" customWidth="1"/>
    <col min="3591" max="3592" width="8.5" style="17" bestFit="1" customWidth="1"/>
    <col min="3593" max="3593" width="6.75" style="17" bestFit="1" customWidth="1"/>
    <col min="3594" max="3597" width="8.5" style="17" bestFit="1" customWidth="1"/>
    <col min="3598" max="3598" width="7.5" style="17" customWidth="1"/>
    <col min="3599" max="3599" width="10.125" style="17" customWidth="1"/>
    <col min="3600" max="3840" width="9" style="17"/>
    <col min="3841" max="3841" width="5" style="17" bestFit="1" customWidth="1"/>
    <col min="3842" max="3842" width="8.5" style="17" bestFit="1" customWidth="1"/>
    <col min="3843" max="3843" width="13.375" style="17" bestFit="1" customWidth="1"/>
    <col min="3844" max="3844" width="8.5" style="17" bestFit="1" customWidth="1"/>
    <col min="3845" max="3845" width="13.375" style="17" bestFit="1" customWidth="1"/>
    <col min="3846" max="3846" width="8.125" style="17" customWidth="1"/>
    <col min="3847" max="3848" width="8.5" style="17" bestFit="1" customWidth="1"/>
    <col min="3849" max="3849" width="6.75" style="17" bestFit="1" customWidth="1"/>
    <col min="3850" max="3853" width="8.5" style="17" bestFit="1" customWidth="1"/>
    <col min="3854" max="3854" width="7.5" style="17" customWidth="1"/>
    <col min="3855" max="3855" width="10.125" style="17" customWidth="1"/>
    <col min="3856" max="4096" width="9" style="17"/>
    <col min="4097" max="4097" width="5" style="17" bestFit="1" customWidth="1"/>
    <col min="4098" max="4098" width="8.5" style="17" bestFit="1" customWidth="1"/>
    <col min="4099" max="4099" width="13.375" style="17" bestFit="1" customWidth="1"/>
    <col min="4100" max="4100" width="8.5" style="17" bestFit="1" customWidth="1"/>
    <col min="4101" max="4101" width="13.375" style="17" bestFit="1" customWidth="1"/>
    <col min="4102" max="4102" width="8.125" style="17" customWidth="1"/>
    <col min="4103" max="4104" width="8.5" style="17" bestFit="1" customWidth="1"/>
    <col min="4105" max="4105" width="6.75" style="17" bestFit="1" customWidth="1"/>
    <col min="4106" max="4109" width="8.5" style="17" bestFit="1" customWidth="1"/>
    <col min="4110" max="4110" width="7.5" style="17" customWidth="1"/>
    <col min="4111" max="4111" width="10.125" style="17" customWidth="1"/>
    <col min="4112" max="4352" width="9" style="17"/>
    <col min="4353" max="4353" width="5" style="17" bestFit="1" customWidth="1"/>
    <col min="4354" max="4354" width="8.5" style="17" bestFit="1" customWidth="1"/>
    <col min="4355" max="4355" width="13.375" style="17" bestFit="1" customWidth="1"/>
    <col min="4356" max="4356" width="8.5" style="17" bestFit="1" customWidth="1"/>
    <col min="4357" max="4357" width="13.375" style="17" bestFit="1" customWidth="1"/>
    <col min="4358" max="4358" width="8.125" style="17" customWidth="1"/>
    <col min="4359" max="4360" width="8.5" style="17" bestFit="1" customWidth="1"/>
    <col min="4361" max="4361" width="6.75" style="17" bestFit="1" customWidth="1"/>
    <col min="4362" max="4365" width="8.5" style="17" bestFit="1" customWidth="1"/>
    <col min="4366" max="4366" width="7.5" style="17" customWidth="1"/>
    <col min="4367" max="4367" width="10.125" style="17" customWidth="1"/>
    <col min="4368" max="4608" width="9" style="17"/>
    <col min="4609" max="4609" width="5" style="17" bestFit="1" customWidth="1"/>
    <col min="4610" max="4610" width="8.5" style="17" bestFit="1" customWidth="1"/>
    <col min="4611" max="4611" width="13.375" style="17" bestFit="1" customWidth="1"/>
    <col min="4612" max="4612" width="8.5" style="17" bestFit="1" customWidth="1"/>
    <col min="4613" max="4613" width="13.375" style="17" bestFit="1" customWidth="1"/>
    <col min="4614" max="4614" width="8.125" style="17" customWidth="1"/>
    <col min="4615" max="4616" width="8.5" style="17" bestFit="1" customWidth="1"/>
    <col min="4617" max="4617" width="6.75" style="17" bestFit="1" customWidth="1"/>
    <col min="4618" max="4621" width="8.5" style="17" bestFit="1" customWidth="1"/>
    <col min="4622" max="4622" width="7.5" style="17" customWidth="1"/>
    <col min="4623" max="4623" width="10.125" style="17" customWidth="1"/>
    <col min="4624" max="4864" width="9" style="17"/>
    <col min="4865" max="4865" width="5" style="17" bestFit="1" customWidth="1"/>
    <col min="4866" max="4866" width="8.5" style="17" bestFit="1" customWidth="1"/>
    <col min="4867" max="4867" width="13.375" style="17" bestFit="1" customWidth="1"/>
    <col min="4868" max="4868" width="8.5" style="17" bestFit="1" customWidth="1"/>
    <col min="4869" max="4869" width="13.375" style="17" bestFit="1" customWidth="1"/>
    <col min="4870" max="4870" width="8.125" style="17" customWidth="1"/>
    <col min="4871" max="4872" width="8.5" style="17" bestFit="1" customWidth="1"/>
    <col min="4873" max="4873" width="6.75" style="17" bestFit="1" customWidth="1"/>
    <col min="4874" max="4877" width="8.5" style="17" bestFit="1" customWidth="1"/>
    <col min="4878" max="4878" width="7.5" style="17" customWidth="1"/>
    <col min="4879" max="4879" width="10.125" style="17" customWidth="1"/>
    <col min="4880" max="5120" width="9" style="17"/>
    <col min="5121" max="5121" width="5" style="17" bestFit="1" customWidth="1"/>
    <col min="5122" max="5122" width="8.5" style="17" bestFit="1" customWidth="1"/>
    <col min="5123" max="5123" width="13.375" style="17" bestFit="1" customWidth="1"/>
    <col min="5124" max="5124" width="8.5" style="17" bestFit="1" customWidth="1"/>
    <col min="5125" max="5125" width="13.375" style="17" bestFit="1" customWidth="1"/>
    <col min="5126" max="5126" width="8.125" style="17" customWidth="1"/>
    <col min="5127" max="5128" width="8.5" style="17" bestFit="1" customWidth="1"/>
    <col min="5129" max="5129" width="6.75" style="17" bestFit="1" customWidth="1"/>
    <col min="5130" max="5133" width="8.5" style="17" bestFit="1" customWidth="1"/>
    <col min="5134" max="5134" width="7.5" style="17" customWidth="1"/>
    <col min="5135" max="5135" width="10.125" style="17" customWidth="1"/>
    <col min="5136" max="5376" width="9" style="17"/>
    <col min="5377" max="5377" width="5" style="17" bestFit="1" customWidth="1"/>
    <col min="5378" max="5378" width="8.5" style="17" bestFit="1" customWidth="1"/>
    <col min="5379" max="5379" width="13.375" style="17" bestFit="1" customWidth="1"/>
    <col min="5380" max="5380" width="8.5" style="17" bestFit="1" customWidth="1"/>
    <col min="5381" max="5381" width="13.375" style="17" bestFit="1" customWidth="1"/>
    <col min="5382" max="5382" width="8.125" style="17" customWidth="1"/>
    <col min="5383" max="5384" width="8.5" style="17" bestFit="1" customWidth="1"/>
    <col min="5385" max="5385" width="6.75" style="17" bestFit="1" customWidth="1"/>
    <col min="5386" max="5389" width="8.5" style="17" bestFit="1" customWidth="1"/>
    <col min="5390" max="5390" width="7.5" style="17" customWidth="1"/>
    <col min="5391" max="5391" width="10.125" style="17" customWidth="1"/>
    <col min="5392" max="5632" width="9" style="17"/>
    <col min="5633" max="5633" width="5" style="17" bestFit="1" customWidth="1"/>
    <col min="5634" max="5634" width="8.5" style="17" bestFit="1" customWidth="1"/>
    <col min="5635" max="5635" width="13.375" style="17" bestFit="1" customWidth="1"/>
    <col min="5636" max="5636" width="8.5" style="17" bestFit="1" customWidth="1"/>
    <col min="5637" max="5637" width="13.375" style="17" bestFit="1" customWidth="1"/>
    <col min="5638" max="5638" width="8.125" style="17" customWidth="1"/>
    <col min="5639" max="5640" width="8.5" style="17" bestFit="1" customWidth="1"/>
    <col min="5641" max="5641" width="6.75" style="17" bestFit="1" customWidth="1"/>
    <col min="5642" max="5645" width="8.5" style="17" bestFit="1" customWidth="1"/>
    <col min="5646" max="5646" width="7.5" style="17" customWidth="1"/>
    <col min="5647" max="5647" width="10.125" style="17" customWidth="1"/>
    <col min="5648" max="5888" width="9" style="17"/>
    <col min="5889" max="5889" width="5" style="17" bestFit="1" customWidth="1"/>
    <col min="5890" max="5890" width="8.5" style="17" bestFit="1" customWidth="1"/>
    <col min="5891" max="5891" width="13.375" style="17" bestFit="1" customWidth="1"/>
    <col min="5892" max="5892" width="8.5" style="17" bestFit="1" customWidth="1"/>
    <col min="5893" max="5893" width="13.375" style="17" bestFit="1" customWidth="1"/>
    <col min="5894" max="5894" width="8.125" style="17" customWidth="1"/>
    <col min="5895" max="5896" width="8.5" style="17" bestFit="1" customWidth="1"/>
    <col min="5897" max="5897" width="6.75" style="17" bestFit="1" customWidth="1"/>
    <col min="5898" max="5901" width="8.5" style="17" bestFit="1" customWidth="1"/>
    <col min="5902" max="5902" width="7.5" style="17" customWidth="1"/>
    <col min="5903" max="5903" width="10.125" style="17" customWidth="1"/>
    <col min="5904" max="6144" width="9" style="17"/>
    <col min="6145" max="6145" width="5" style="17" bestFit="1" customWidth="1"/>
    <col min="6146" max="6146" width="8.5" style="17" bestFit="1" customWidth="1"/>
    <col min="6147" max="6147" width="13.375" style="17" bestFit="1" customWidth="1"/>
    <col min="6148" max="6148" width="8.5" style="17" bestFit="1" customWidth="1"/>
    <col min="6149" max="6149" width="13.375" style="17" bestFit="1" customWidth="1"/>
    <col min="6150" max="6150" width="8.125" style="17" customWidth="1"/>
    <col min="6151" max="6152" width="8.5" style="17" bestFit="1" customWidth="1"/>
    <col min="6153" max="6153" width="6.75" style="17" bestFit="1" customWidth="1"/>
    <col min="6154" max="6157" width="8.5" style="17" bestFit="1" customWidth="1"/>
    <col min="6158" max="6158" width="7.5" style="17" customWidth="1"/>
    <col min="6159" max="6159" width="10.125" style="17" customWidth="1"/>
    <col min="6160" max="6400" width="9" style="17"/>
    <col min="6401" max="6401" width="5" style="17" bestFit="1" customWidth="1"/>
    <col min="6402" max="6402" width="8.5" style="17" bestFit="1" customWidth="1"/>
    <col min="6403" max="6403" width="13.375" style="17" bestFit="1" customWidth="1"/>
    <col min="6404" max="6404" width="8.5" style="17" bestFit="1" customWidth="1"/>
    <col min="6405" max="6405" width="13.375" style="17" bestFit="1" customWidth="1"/>
    <col min="6406" max="6406" width="8.125" style="17" customWidth="1"/>
    <col min="6407" max="6408" width="8.5" style="17" bestFit="1" customWidth="1"/>
    <col min="6409" max="6409" width="6.75" style="17" bestFit="1" customWidth="1"/>
    <col min="6410" max="6413" width="8.5" style="17" bestFit="1" customWidth="1"/>
    <col min="6414" max="6414" width="7.5" style="17" customWidth="1"/>
    <col min="6415" max="6415" width="10.125" style="17" customWidth="1"/>
    <col min="6416" max="6656" width="9" style="17"/>
    <col min="6657" max="6657" width="5" style="17" bestFit="1" customWidth="1"/>
    <col min="6658" max="6658" width="8.5" style="17" bestFit="1" customWidth="1"/>
    <col min="6659" max="6659" width="13.375" style="17" bestFit="1" customWidth="1"/>
    <col min="6660" max="6660" width="8.5" style="17" bestFit="1" customWidth="1"/>
    <col min="6661" max="6661" width="13.375" style="17" bestFit="1" customWidth="1"/>
    <col min="6662" max="6662" width="8.125" style="17" customWidth="1"/>
    <col min="6663" max="6664" width="8.5" style="17" bestFit="1" customWidth="1"/>
    <col min="6665" max="6665" width="6.75" style="17" bestFit="1" customWidth="1"/>
    <col min="6666" max="6669" width="8.5" style="17" bestFit="1" customWidth="1"/>
    <col min="6670" max="6670" width="7.5" style="17" customWidth="1"/>
    <col min="6671" max="6671" width="10.125" style="17" customWidth="1"/>
    <col min="6672" max="6912" width="9" style="17"/>
    <col min="6913" max="6913" width="5" style="17" bestFit="1" customWidth="1"/>
    <col min="6914" max="6914" width="8.5" style="17" bestFit="1" customWidth="1"/>
    <col min="6915" max="6915" width="13.375" style="17" bestFit="1" customWidth="1"/>
    <col min="6916" max="6916" width="8.5" style="17" bestFit="1" customWidth="1"/>
    <col min="6917" max="6917" width="13.375" style="17" bestFit="1" customWidth="1"/>
    <col min="6918" max="6918" width="8.125" style="17" customWidth="1"/>
    <col min="6919" max="6920" width="8.5" style="17" bestFit="1" customWidth="1"/>
    <col min="6921" max="6921" width="6.75" style="17" bestFit="1" customWidth="1"/>
    <col min="6922" max="6925" width="8.5" style="17" bestFit="1" customWidth="1"/>
    <col min="6926" max="6926" width="7.5" style="17" customWidth="1"/>
    <col min="6927" max="6927" width="10.125" style="17" customWidth="1"/>
    <col min="6928" max="7168" width="9" style="17"/>
    <col min="7169" max="7169" width="5" style="17" bestFit="1" customWidth="1"/>
    <col min="7170" max="7170" width="8.5" style="17" bestFit="1" customWidth="1"/>
    <col min="7171" max="7171" width="13.375" style="17" bestFit="1" customWidth="1"/>
    <col min="7172" max="7172" width="8.5" style="17" bestFit="1" customWidth="1"/>
    <col min="7173" max="7173" width="13.375" style="17" bestFit="1" customWidth="1"/>
    <col min="7174" max="7174" width="8.125" style="17" customWidth="1"/>
    <col min="7175" max="7176" width="8.5" style="17" bestFit="1" customWidth="1"/>
    <col min="7177" max="7177" width="6.75" style="17" bestFit="1" customWidth="1"/>
    <col min="7178" max="7181" width="8.5" style="17" bestFit="1" customWidth="1"/>
    <col min="7182" max="7182" width="7.5" style="17" customWidth="1"/>
    <col min="7183" max="7183" width="10.125" style="17" customWidth="1"/>
    <col min="7184" max="7424" width="9" style="17"/>
    <col min="7425" max="7425" width="5" style="17" bestFit="1" customWidth="1"/>
    <col min="7426" max="7426" width="8.5" style="17" bestFit="1" customWidth="1"/>
    <col min="7427" max="7427" width="13.375" style="17" bestFit="1" customWidth="1"/>
    <col min="7428" max="7428" width="8.5" style="17" bestFit="1" customWidth="1"/>
    <col min="7429" max="7429" width="13.375" style="17" bestFit="1" customWidth="1"/>
    <col min="7430" max="7430" width="8.125" style="17" customWidth="1"/>
    <col min="7431" max="7432" width="8.5" style="17" bestFit="1" customWidth="1"/>
    <col min="7433" max="7433" width="6.75" style="17" bestFit="1" customWidth="1"/>
    <col min="7434" max="7437" width="8.5" style="17" bestFit="1" customWidth="1"/>
    <col min="7438" max="7438" width="7.5" style="17" customWidth="1"/>
    <col min="7439" max="7439" width="10.125" style="17" customWidth="1"/>
    <col min="7440" max="7680" width="9" style="17"/>
    <col min="7681" max="7681" width="5" style="17" bestFit="1" customWidth="1"/>
    <col min="7682" max="7682" width="8.5" style="17" bestFit="1" customWidth="1"/>
    <col min="7683" max="7683" width="13.375" style="17" bestFit="1" customWidth="1"/>
    <col min="7684" max="7684" width="8.5" style="17" bestFit="1" customWidth="1"/>
    <col min="7685" max="7685" width="13.375" style="17" bestFit="1" customWidth="1"/>
    <col min="7686" max="7686" width="8.125" style="17" customWidth="1"/>
    <col min="7687" max="7688" width="8.5" style="17" bestFit="1" customWidth="1"/>
    <col min="7689" max="7689" width="6.75" style="17" bestFit="1" customWidth="1"/>
    <col min="7690" max="7693" width="8.5" style="17" bestFit="1" customWidth="1"/>
    <col min="7694" max="7694" width="7.5" style="17" customWidth="1"/>
    <col min="7695" max="7695" width="10.125" style="17" customWidth="1"/>
    <col min="7696" max="7936" width="9" style="17"/>
    <col min="7937" max="7937" width="5" style="17" bestFit="1" customWidth="1"/>
    <col min="7938" max="7938" width="8.5" style="17" bestFit="1" customWidth="1"/>
    <col min="7939" max="7939" width="13.375" style="17" bestFit="1" customWidth="1"/>
    <col min="7940" max="7940" width="8.5" style="17" bestFit="1" customWidth="1"/>
    <col min="7941" max="7941" width="13.375" style="17" bestFit="1" customWidth="1"/>
    <col min="7942" max="7942" width="8.125" style="17" customWidth="1"/>
    <col min="7943" max="7944" width="8.5" style="17" bestFit="1" customWidth="1"/>
    <col min="7945" max="7945" width="6.75" style="17" bestFit="1" customWidth="1"/>
    <col min="7946" max="7949" width="8.5" style="17" bestFit="1" customWidth="1"/>
    <col min="7950" max="7950" width="7.5" style="17" customWidth="1"/>
    <col min="7951" max="7951" width="10.125" style="17" customWidth="1"/>
    <col min="7952" max="8192" width="9" style="17"/>
    <col min="8193" max="8193" width="5" style="17" bestFit="1" customWidth="1"/>
    <col min="8194" max="8194" width="8.5" style="17" bestFit="1" customWidth="1"/>
    <col min="8195" max="8195" width="13.375" style="17" bestFit="1" customWidth="1"/>
    <col min="8196" max="8196" width="8.5" style="17" bestFit="1" customWidth="1"/>
    <col min="8197" max="8197" width="13.375" style="17" bestFit="1" customWidth="1"/>
    <col min="8198" max="8198" width="8.125" style="17" customWidth="1"/>
    <col min="8199" max="8200" width="8.5" style="17" bestFit="1" customWidth="1"/>
    <col min="8201" max="8201" width="6.75" style="17" bestFit="1" customWidth="1"/>
    <col min="8202" max="8205" width="8.5" style="17" bestFit="1" customWidth="1"/>
    <col min="8206" max="8206" width="7.5" style="17" customWidth="1"/>
    <col min="8207" max="8207" width="10.125" style="17" customWidth="1"/>
    <col min="8208" max="8448" width="9" style="17"/>
    <col min="8449" max="8449" width="5" style="17" bestFit="1" customWidth="1"/>
    <col min="8450" max="8450" width="8.5" style="17" bestFit="1" customWidth="1"/>
    <col min="8451" max="8451" width="13.375" style="17" bestFit="1" customWidth="1"/>
    <col min="8452" max="8452" width="8.5" style="17" bestFit="1" customWidth="1"/>
    <col min="8453" max="8453" width="13.375" style="17" bestFit="1" customWidth="1"/>
    <col min="8454" max="8454" width="8.125" style="17" customWidth="1"/>
    <col min="8455" max="8456" width="8.5" style="17" bestFit="1" customWidth="1"/>
    <col min="8457" max="8457" width="6.75" style="17" bestFit="1" customWidth="1"/>
    <col min="8458" max="8461" width="8.5" style="17" bestFit="1" customWidth="1"/>
    <col min="8462" max="8462" width="7.5" style="17" customWidth="1"/>
    <col min="8463" max="8463" width="10.125" style="17" customWidth="1"/>
    <col min="8464" max="8704" width="9" style="17"/>
    <col min="8705" max="8705" width="5" style="17" bestFit="1" customWidth="1"/>
    <col min="8706" max="8706" width="8.5" style="17" bestFit="1" customWidth="1"/>
    <col min="8707" max="8707" width="13.375" style="17" bestFit="1" customWidth="1"/>
    <col min="8708" max="8708" width="8.5" style="17" bestFit="1" customWidth="1"/>
    <col min="8709" max="8709" width="13.375" style="17" bestFit="1" customWidth="1"/>
    <col min="8710" max="8710" width="8.125" style="17" customWidth="1"/>
    <col min="8711" max="8712" width="8.5" style="17" bestFit="1" customWidth="1"/>
    <col min="8713" max="8713" width="6.75" style="17" bestFit="1" customWidth="1"/>
    <col min="8714" max="8717" width="8.5" style="17" bestFit="1" customWidth="1"/>
    <col min="8718" max="8718" width="7.5" style="17" customWidth="1"/>
    <col min="8719" max="8719" width="10.125" style="17" customWidth="1"/>
    <col min="8720" max="8960" width="9" style="17"/>
    <col min="8961" max="8961" width="5" style="17" bestFit="1" customWidth="1"/>
    <col min="8962" max="8962" width="8.5" style="17" bestFit="1" customWidth="1"/>
    <col min="8963" max="8963" width="13.375" style="17" bestFit="1" customWidth="1"/>
    <col min="8964" max="8964" width="8.5" style="17" bestFit="1" customWidth="1"/>
    <col min="8965" max="8965" width="13.375" style="17" bestFit="1" customWidth="1"/>
    <col min="8966" max="8966" width="8.125" style="17" customWidth="1"/>
    <col min="8967" max="8968" width="8.5" style="17" bestFit="1" customWidth="1"/>
    <col min="8969" max="8969" width="6.75" style="17" bestFit="1" customWidth="1"/>
    <col min="8970" max="8973" width="8.5" style="17" bestFit="1" customWidth="1"/>
    <col min="8974" max="8974" width="7.5" style="17" customWidth="1"/>
    <col min="8975" max="8975" width="10.125" style="17" customWidth="1"/>
    <col min="8976" max="9216" width="9" style="17"/>
    <col min="9217" max="9217" width="5" style="17" bestFit="1" customWidth="1"/>
    <col min="9218" max="9218" width="8.5" style="17" bestFit="1" customWidth="1"/>
    <col min="9219" max="9219" width="13.375" style="17" bestFit="1" customWidth="1"/>
    <col min="9220" max="9220" width="8.5" style="17" bestFit="1" customWidth="1"/>
    <col min="9221" max="9221" width="13.375" style="17" bestFit="1" customWidth="1"/>
    <col min="9222" max="9222" width="8.125" style="17" customWidth="1"/>
    <col min="9223" max="9224" width="8.5" style="17" bestFit="1" customWidth="1"/>
    <col min="9225" max="9225" width="6.75" style="17" bestFit="1" customWidth="1"/>
    <col min="9226" max="9229" width="8.5" style="17" bestFit="1" customWidth="1"/>
    <col min="9230" max="9230" width="7.5" style="17" customWidth="1"/>
    <col min="9231" max="9231" width="10.125" style="17" customWidth="1"/>
    <col min="9232" max="9472" width="9" style="17"/>
    <col min="9473" max="9473" width="5" style="17" bestFit="1" customWidth="1"/>
    <col min="9474" max="9474" width="8.5" style="17" bestFit="1" customWidth="1"/>
    <col min="9475" max="9475" width="13.375" style="17" bestFit="1" customWidth="1"/>
    <col min="9476" max="9476" width="8.5" style="17" bestFit="1" customWidth="1"/>
    <col min="9477" max="9477" width="13.375" style="17" bestFit="1" customWidth="1"/>
    <col min="9478" max="9478" width="8.125" style="17" customWidth="1"/>
    <col min="9479" max="9480" width="8.5" style="17" bestFit="1" customWidth="1"/>
    <col min="9481" max="9481" width="6.75" style="17" bestFit="1" customWidth="1"/>
    <col min="9482" max="9485" width="8.5" style="17" bestFit="1" customWidth="1"/>
    <col min="9486" max="9486" width="7.5" style="17" customWidth="1"/>
    <col min="9487" max="9487" width="10.125" style="17" customWidth="1"/>
    <col min="9488" max="9728" width="9" style="17"/>
    <col min="9729" max="9729" width="5" style="17" bestFit="1" customWidth="1"/>
    <col min="9730" max="9730" width="8.5" style="17" bestFit="1" customWidth="1"/>
    <col min="9731" max="9731" width="13.375" style="17" bestFit="1" customWidth="1"/>
    <col min="9732" max="9732" width="8.5" style="17" bestFit="1" customWidth="1"/>
    <col min="9733" max="9733" width="13.375" style="17" bestFit="1" customWidth="1"/>
    <col min="9734" max="9734" width="8.125" style="17" customWidth="1"/>
    <col min="9735" max="9736" width="8.5" style="17" bestFit="1" customWidth="1"/>
    <col min="9737" max="9737" width="6.75" style="17" bestFit="1" customWidth="1"/>
    <col min="9738" max="9741" width="8.5" style="17" bestFit="1" customWidth="1"/>
    <col min="9742" max="9742" width="7.5" style="17" customWidth="1"/>
    <col min="9743" max="9743" width="10.125" style="17" customWidth="1"/>
    <col min="9744" max="9984" width="9" style="17"/>
    <col min="9985" max="9985" width="5" style="17" bestFit="1" customWidth="1"/>
    <col min="9986" max="9986" width="8.5" style="17" bestFit="1" customWidth="1"/>
    <col min="9987" max="9987" width="13.375" style="17" bestFit="1" customWidth="1"/>
    <col min="9988" max="9988" width="8.5" style="17" bestFit="1" customWidth="1"/>
    <col min="9989" max="9989" width="13.375" style="17" bestFit="1" customWidth="1"/>
    <col min="9990" max="9990" width="8.125" style="17" customWidth="1"/>
    <col min="9991" max="9992" width="8.5" style="17" bestFit="1" customWidth="1"/>
    <col min="9993" max="9993" width="6.75" style="17" bestFit="1" customWidth="1"/>
    <col min="9994" max="9997" width="8.5" style="17" bestFit="1" customWidth="1"/>
    <col min="9998" max="9998" width="7.5" style="17" customWidth="1"/>
    <col min="9999" max="9999" width="10.125" style="17" customWidth="1"/>
    <col min="10000" max="10240" width="9" style="17"/>
    <col min="10241" max="10241" width="5" style="17" bestFit="1" customWidth="1"/>
    <col min="10242" max="10242" width="8.5" style="17" bestFit="1" customWidth="1"/>
    <col min="10243" max="10243" width="13.375" style="17" bestFit="1" customWidth="1"/>
    <col min="10244" max="10244" width="8.5" style="17" bestFit="1" customWidth="1"/>
    <col min="10245" max="10245" width="13.375" style="17" bestFit="1" customWidth="1"/>
    <col min="10246" max="10246" width="8.125" style="17" customWidth="1"/>
    <col min="10247" max="10248" width="8.5" style="17" bestFit="1" customWidth="1"/>
    <col min="10249" max="10249" width="6.75" style="17" bestFit="1" customWidth="1"/>
    <col min="10250" max="10253" width="8.5" style="17" bestFit="1" customWidth="1"/>
    <col min="10254" max="10254" width="7.5" style="17" customWidth="1"/>
    <col min="10255" max="10255" width="10.125" style="17" customWidth="1"/>
    <col min="10256" max="10496" width="9" style="17"/>
    <col min="10497" max="10497" width="5" style="17" bestFit="1" customWidth="1"/>
    <col min="10498" max="10498" width="8.5" style="17" bestFit="1" customWidth="1"/>
    <col min="10499" max="10499" width="13.375" style="17" bestFit="1" customWidth="1"/>
    <col min="10500" max="10500" width="8.5" style="17" bestFit="1" customWidth="1"/>
    <col min="10501" max="10501" width="13.375" style="17" bestFit="1" customWidth="1"/>
    <col min="10502" max="10502" width="8.125" style="17" customWidth="1"/>
    <col min="10503" max="10504" width="8.5" style="17" bestFit="1" customWidth="1"/>
    <col min="10505" max="10505" width="6.75" style="17" bestFit="1" customWidth="1"/>
    <col min="10506" max="10509" width="8.5" style="17" bestFit="1" customWidth="1"/>
    <col min="10510" max="10510" width="7.5" style="17" customWidth="1"/>
    <col min="10511" max="10511" width="10.125" style="17" customWidth="1"/>
    <col min="10512" max="10752" width="9" style="17"/>
    <col min="10753" max="10753" width="5" style="17" bestFit="1" customWidth="1"/>
    <col min="10754" max="10754" width="8.5" style="17" bestFit="1" customWidth="1"/>
    <col min="10755" max="10755" width="13.375" style="17" bestFit="1" customWidth="1"/>
    <col min="10756" max="10756" width="8.5" style="17" bestFit="1" customWidth="1"/>
    <col min="10757" max="10757" width="13.375" style="17" bestFit="1" customWidth="1"/>
    <col min="10758" max="10758" width="8.125" style="17" customWidth="1"/>
    <col min="10759" max="10760" width="8.5" style="17" bestFit="1" customWidth="1"/>
    <col min="10761" max="10761" width="6.75" style="17" bestFit="1" customWidth="1"/>
    <col min="10762" max="10765" width="8.5" style="17" bestFit="1" customWidth="1"/>
    <col min="10766" max="10766" width="7.5" style="17" customWidth="1"/>
    <col min="10767" max="10767" width="10.125" style="17" customWidth="1"/>
    <col min="10768" max="11008" width="9" style="17"/>
    <col min="11009" max="11009" width="5" style="17" bestFit="1" customWidth="1"/>
    <col min="11010" max="11010" width="8.5" style="17" bestFit="1" customWidth="1"/>
    <col min="11011" max="11011" width="13.375" style="17" bestFit="1" customWidth="1"/>
    <col min="11012" max="11012" width="8.5" style="17" bestFit="1" customWidth="1"/>
    <col min="11013" max="11013" width="13.375" style="17" bestFit="1" customWidth="1"/>
    <col min="11014" max="11014" width="8.125" style="17" customWidth="1"/>
    <col min="11015" max="11016" width="8.5" style="17" bestFit="1" customWidth="1"/>
    <col min="11017" max="11017" width="6.75" style="17" bestFit="1" customWidth="1"/>
    <col min="11018" max="11021" width="8.5" style="17" bestFit="1" customWidth="1"/>
    <col min="11022" max="11022" width="7.5" style="17" customWidth="1"/>
    <col min="11023" max="11023" width="10.125" style="17" customWidth="1"/>
    <col min="11024" max="11264" width="9" style="17"/>
    <col min="11265" max="11265" width="5" style="17" bestFit="1" customWidth="1"/>
    <col min="11266" max="11266" width="8.5" style="17" bestFit="1" customWidth="1"/>
    <col min="11267" max="11267" width="13.375" style="17" bestFit="1" customWidth="1"/>
    <col min="11268" max="11268" width="8.5" style="17" bestFit="1" customWidth="1"/>
    <col min="11269" max="11269" width="13.375" style="17" bestFit="1" customWidth="1"/>
    <col min="11270" max="11270" width="8.125" style="17" customWidth="1"/>
    <col min="11271" max="11272" width="8.5" style="17" bestFit="1" customWidth="1"/>
    <col min="11273" max="11273" width="6.75" style="17" bestFit="1" customWidth="1"/>
    <col min="11274" max="11277" width="8.5" style="17" bestFit="1" customWidth="1"/>
    <col min="11278" max="11278" width="7.5" style="17" customWidth="1"/>
    <col min="11279" max="11279" width="10.125" style="17" customWidth="1"/>
    <col min="11280" max="11520" width="9" style="17"/>
    <col min="11521" max="11521" width="5" style="17" bestFit="1" customWidth="1"/>
    <col min="11522" max="11522" width="8.5" style="17" bestFit="1" customWidth="1"/>
    <col min="11523" max="11523" width="13.375" style="17" bestFit="1" customWidth="1"/>
    <col min="11524" max="11524" width="8.5" style="17" bestFit="1" customWidth="1"/>
    <col min="11525" max="11525" width="13.375" style="17" bestFit="1" customWidth="1"/>
    <col min="11526" max="11526" width="8.125" style="17" customWidth="1"/>
    <col min="11527" max="11528" width="8.5" style="17" bestFit="1" customWidth="1"/>
    <col min="11529" max="11529" width="6.75" style="17" bestFit="1" customWidth="1"/>
    <col min="11530" max="11533" width="8.5" style="17" bestFit="1" customWidth="1"/>
    <col min="11534" max="11534" width="7.5" style="17" customWidth="1"/>
    <col min="11535" max="11535" width="10.125" style="17" customWidth="1"/>
    <col min="11536" max="11776" width="9" style="17"/>
    <col min="11777" max="11777" width="5" style="17" bestFit="1" customWidth="1"/>
    <col min="11778" max="11778" width="8.5" style="17" bestFit="1" customWidth="1"/>
    <col min="11779" max="11779" width="13.375" style="17" bestFit="1" customWidth="1"/>
    <col min="11780" max="11780" width="8.5" style="17" bestFit="1" customWidth="1"/>
    <col min="11781" max="11781" width="13.375" style="17" bestFit="1" customWidth="1"/>
    <col min="11782" max="11782" width="8.125" style="17" customWidth="1"/>
    <col min="11783" max="11784" width="8.5" style="17" bestFit="1" customWidth="1"/>
    <col min="11785" max="11785" width="6.75" style="17" bestFit="1" customWidth="1"/>
    <col min="11786" max="11789" width="8.5" style="17" bestFit="1" customWidth="1"/>
    <col min="11790" max="11790" width="7.5" style="17" customWidth="1"/>
    <col min="11791" max="11791" width="10.125" style="17" customWidth="1"/>
    <col min="11792" max="12032" width="9" style="17"/>
    <col min="12033" max="12033" width="5" style="17" bestFit="1" customWidth="1"/>
    <col min="12034" max="12034" width="8.5" style="17" bestFit="1" customWidth="1"/>
    <col min="12035" max="12035" width="13.375" style="17" bestFit="1" customWidth="1"/>
    <col min="12036" max="12036" width="8.5" style="17" bestFit="1" customWidth="1"/>
    <col min="12037" max="12037" width="13.375" style="17" bestFit="1" customWidth="1"/>
    <col min="12038" max="12038" width="8.125" style="17" customWidth="1"/>
    <col min="12039" max="12040" width="8.5" style="17" bestFit="1" customWidth="1"/>
    <col min="12041" max="12041" width="6.75" style="17" bestFit="1" customWidth="1"/>
    <col min="12042" max="12045" width="8.5" style="17" bestFit="1" customWidth="1"/>
    <col min="12046" max="12046" width="7.5" style="17" customWidth="1"/>
    <col min="12047" max="12047" width="10.125" style="17" customWidth="1"/>
    <col min="12048" max="12288" width="9" style="17"/>
    <col min="12289" max="12289" width="5" style="17" bestFit="1" customWidth="1"/>
    <col min="12290" max="12290" width="8.5" style="17" bestFit="1" customWidth="1"/>
    <col min="12291" max="12291" width="13.375" style="17" bestFit="1" customWidth="1"/>
    <col min="12292" max="12292" width="8.5" style="17" bestFit="1" customWidth="1"/>
    <col min="12293" max="12293" width="13.375" style="17" bestFit="1" customWidth="1"/>
    <col min="12294" max="12294" width="8.125" style="17" customWidth="1"/>
    <col min="12295" max="12296" width="8.5" style="17" bestFit="1" customWidth="1"/>
    <col min="12297" max="12297" width="6.75" style="17" bestFit="1" customWidth="1"/>
    <col min="12298" max="12301" width="8.5" style="17" bestFit="1" customWidth="1"/>
    <col min="12302" max="12302" width="7.5" style="17" customWidth="1"/>
    <col min="12303" max="12303" width="10.125" style="17" customWidth="1"/>
    <col min="12304" max="12544" width="9" style="17"/>
    <col min="12545" max="12545" width="5" style="17" bestFit="1" customWidth="1"/>
    <col min="12546" max="12546" width="8.5" style="17" bestFit="1" customWidth="1"/>
    <col min="12547" max="12547" width="13.375" style="17" bestFit="1" customWidth="1"/>
    <col min="12548" max="12548" width="8.5" style="17" bestFit="1" customWidth="1"/>
    <col min="12549" max="12549" width="13.375" style="17" bestFit="1" customWidth="1"/>
    <col min="12550" max="12550" width="8.125" style="17" customWidth="1"/>
    <col min="12551" max="12552" width="8.5" style="17" bestFit="1" customWidth="1"/>
    <col min="12553" max="12553" width="6.75" style="17" bestFit="1" customWidth="1"/>
    <col min="12554" max="12557" width="8.5" style="17" bestFit="1" customWidth="1"/>
    <col min="12558" max="12558" width="7.5" style="17" customWidth="1"/>
    <col min="12559" max="12559" width="10.125" style="17" customWidth="1"/>
    <col min="12560" max="12800" width="9" style="17"/>
    <col min="12801" max="12801" width="5" style="17" bestFit="1" customWidth="1"/>
    <col min="12802" max="12802" width="8.5" style="17" bestFit="1" customWidth="1"/>
    <col min="12803" max="12803" width="13.375" style="17" bestFit="1" customWidth="1"/>
    <col min="12804" max="12804" width="8.5" style="17" bestFit="1" customWidth="1"/>
    <col min="12805" max="12805" width="13.375" style="17" bestFit="1" customWidth="1"/>
    <col min="12806" max="12806" width="8.125" style="17" customWidth="1"/>
    <col min="12807" max="12808" width="8.5" style="17" bestFit="1" customWidth="1"/>
    <col min="12809" max="12809" width="6.75" style="17" bestFit="1" customWidth="1"/>
    <col min="12810" max="12813" width="8.5" style="17" bestFit="1" customWidth="1"/>
    <col min="12814" max="12814" width="7.5" style="17" customWidth="1"/>
    <col min="12815" max="12815" width="10.125" style="17" customWidth="1"/>
    <col min="12816" max="13056" width="9" style="17"/>
    <col min="13057" max="13057" width="5" style="17" bestFit="1" customWidth="1"/>
    <col min="13058" max="13058" width="8.5" style="17" bestFit="1" customWidth="1"/>
    <col min="13059" max="13059" width="13.375" style="17" bestFit="1" customWidth="1"/>
    <col min="13060" max="13060" width="8.5" style="17" bestFit="1" customWidth="1"/>
    <col min="13061" max="13061" width="13.375" style="17" bestFit="1" customWidth="1"/>
    <col min="13062" max="13062" width="8.125" style="17" customWidth="1"/>
    <col min="13063" max="13064" width="8.5" style="17" bestFit="1" customWidth="1"/>
    <col min="13065" max="13065" width="6.75" style="17" bestFit="1" customWidth="1"/>
    <col min="13066" max="13069" width="8.5" style="17" bestFit="1" customWidth="1"/>
    <col min="13070" max="13070" width="7.5" style="17" customWidth="1"/>
    <col min="13071" max="13071" width="10.125" style="17" customWidth="1"/>
    <col min="13072" max="13312" width="9" style="17"/>
    <col min="13313" max="13313" width="5" style="17" bestFit="1" customWidth="1"/>
    <col min="13314" max="13314" width="8.5" style="17" bestFit="1" customWidth="1"/>
    <col min="13315" max="13315" width="13.375" style="17" bestFit="1" customWidth="1"/>
    <col min="13316" max="13316" width="8.5" style="17" bestFit="1" customWidth="1"/>
    <col min="13317" max="13317" width="13.375" style="17" bestFit="1" customWidth="1"/>
    <col min="13318" max="13318" width="8.125" style="17" customWidth="1"/>
    <col min="13319" max="13320" width="8.5" style="17" bestFit="1" customWidth="1"/>
    <col min="13321" max="13321" width="6.75" style="17" bestFit="1" customWidth="1"/>
    <col min="13322" max="13325" width="8.5" style="17" bestFit="1" customWidth="1"/>
    <col min="13326" max="13326" width="7.5" style="17" customWidth="1"/>
    <col min="13327" max="13327" width="10.125" style="17" customWidth="1"/>
    <col min="13328" max="13568" width="9" style="17"/>
    <col min="13569" max="13569" width="5" style="17" bestFit="1" customWidth="1"/>
    <col min="13570" max="13570" width="8.5" style="17" bestFit="1" customWidth="1"/>
    <col min="13571" max="13571" width="13.375" style="17" bestFit="1" customWidth="1"/>
    <col min="13572" max="13572" width="8.5" style="17" bestFit="1" customWidth="1"/>
    <col min="13573" max="13573" width="13.375" style="17" bestFit="1" customWidth="1"/>
    <col min="13574" max="13574" width="8.125" style="17" customWidth="1"/>
    <col min="13575" max="13576" width="8.5" style="17" bestFit="1" customWidth="1"/>
    <col min="13577" max="13577" width="6.75" style="17" bestFit="1" customWidth="1"/>
    <col min="13578" max="13581" width="8.5" style="17" bestFit="1" customWidth="1"/>
    <col min="13582" max="13582" width="7.5" style="17" customWidth="1"/>
    <col min="13583" max="13583" width="10.125" style="17" customWidth="1"/>
    <col min="13584" max="13824" width="9" style="17"/>
    <col min="13825" max="13825" width="5" style="17" bestFit="1" customWidth="1"/>
    <col min="13826" max="13826" width="8.5" style="17" bestFit="1" customWidth="1"/>
    <col min="13827" max="13827" width="13.375" style="17" bestFit="1" customWidth="1"/>
    <col min="13828" max="13828" width="8.5" style="17" bestFit="1" customWidth="1"/>
    <col min="13829" max="13829" width="13.375" style="17" bestFit="1" customWidth="1"/>
    <col min="13830" max="13830" width="8.125" style="17" customWidth="1"/>
    <col min="13831" max="13832" width="8.5" style="17" bestFit="1" customWidth="1"/>
    <col min="13833" max="13833" width="6.75" style="17" bestFit="1" customWidth="1"/>
    <col min="13834" max="13837" width="8.5" style="17" bestFit="1" customWidth="1"/>
    <col min="13838" max="13838" width="7.5" style="17" customWidth="1"/>
    <col min="13839" max="13839" width="10.125" style="17" customWidth="1"/>
    <col min="13840" max="14080" width="9" style="17"/>
    <col min="14081" max="14081" width="5" style="17" bestFit="1" customWidth="1"/>
    <col min="14082" max="14082" width="8.5" style="17" bestFit="1" customWidth="1"/>
    <col min="14083" max="14083" width="13.375" style="17" bestFit="1" customWidth="1"/>
    <col min="14084" max="14084" width="8.5" style="17" bestFit="1" customWidth="1"/>
    <col min="14085" max="14085" width="13.375" style="17" bestFit="1" customWidth="1"/>
    <col min="14086" max="14086" width="8.125" style="17" customWidth="1"/>
    <col min="14087" max="14088" width="8.5" style="17" bestFit="1" customWidth="1"/>
    <col min="14089" max="14089" width="6.75" style="17" bestFit="1" customWidth="1"/>
    <col min="14090" max="14093" width="8.5" style="17" bestFit="1" customWidth="1"/>
    <col min="14094" max="14094" width="7.5" style="17" customWidth="1"/>
    <col min="14095" max="14095" width="10.125" style="17" customWidth="1"/>
    <col min="14096" max="14336" width="9" style="17"/>
    <col min="14337" max="14337" width="5" style="17" bestFit="1" customWidth="1"/>
    <col min="14338" max="14338" width="8.5" style="17" bestFit="1" customWidth="1"/>
    <col min="14339" max="14339" width="13.375" style="17" bestFit="1" customWidth="1"/>
    <col min="14340" max="14340" width="8.5" style="17" bestFit="1" customWidth="1"/>
    <col min="14341" max="14341" width="13.375" style="17" bestFit="1" customWidth="1"/>
    <col min="14342" max="14342" width="8.125" style="17" customWidth="1"/>
    <col min="14343" max="14344" width="8.5" style="17" bestFit="1" customWidth="1"/>
    <col min="14345" max="14345" width="6.75" style="17" bestFit="1" customWidth="1"/>
    <col min="14346" max="14349" width="8.5" style="17" bestFit="1" customWidth="1"/>
    <col min="14350" max="14350" width="7.5" style="17" customWidth="1"/>
    <col min="14351" max="14351" width="10.125" style="17" customWidth="1"/>
    <col min="14352" max="14592" width="9" style="17"/>
    <col min="14593" max="14593" width="5" style="17" bestFit="1" customWidth="1"/>
    <col min="14594" max="14594" width="8.5" style="17" bestFit="1" customWidth="1"/>
    <col min="14595" max="14595" width="13.375" style="17" bestFit="1" customWidth="1"/>
    <col min="14596" max="14596" width="8.5" style="17" bestFit="1" customWidth="1"/>
    <col min="14597" max="14597" width="13.375" style="17" bestFit="1" customWidth="1"/>
    <col min="14598" max="14598" width="8.125" style="17" customWidth="1"/>
    <col min="14599" max="14600" width="8.5" style="17" bestFit="1" customWidth="1"/>
    <col min="14601" max="14601" width="6.75" style="17" bestFit="1" customWidth="1"/>
    <col min="14602" max="14605" width="8.5" style="17" bestFit="1" customWidth="1"/>
    <col min="14606" max="14606" width="7.5" style="17" customWidth="1"/>
    <col min="14607" max="14607" width="10.125" style="17" customWidth="1"/>
    <col min="14608" max="14848" width="9" style="17"/>
    <col min="14849" max="14849" width="5" style="17" bestFit="1" customWidth="1"/>
    <col min="14850" max="14850" width="8.5" style="17" bestFit="1" customWidth="1"/>
    <col min="14851" max="14851" width="13.375" style="17" bestFit="1" customWidth="1"/>
    <col min="14852" max="14852" width="8.5" style="17" bestFit="1" customWidth="1"/>
    <col min="14853" max="14853" width="13.375" style="17" bestFit="1" customWidth="1"/>
    <col min="14854" max="14854" width="8.125" style="17" customWidth="1"/>
    <col min="14855" max="14856" width="8.5" style="17" bestFit="1" customWidth="1"/>
    <col min="14857" max="14857" width="6.75" style="17" bestFit="1" customWidth="1"/>
    <col min="14858" max="14861" width="8.5" style="17" bestFit="1" customWidth="1"/>
    <col min="14862" max="14862" width="7.5" style="17" customWidth="1"/>
    <col min="14863" max="14863" width="10.125" style="17" customWidth="1"/>
    <col min="14864" max="15104" width="9" style="17"/>
    <col min="15105" max="15105" width="5" style="17" bestFit="1" customWidth="1"/>
    <col min="15106" max="15106" width="8.5" style="17" bestFit="1" customWidth="1"/>
    <col min="15107" max="15107" width="13.375" style="17" bestFit="1" customWidth="1"/>
    <col min="15108" max="15108" width="8.5" style="17" bestFit="1" customWidth="1"/>
    <col min="15109" max="15109" width="13.375" style="17" bestFit="1" customWidth="1"/>
    <col min="15110" max="15110" width="8.125" style="17" customWidth="1"/>
    <col min="15111" max="15112" width="8.5" style="17" bestFit="1" customWidth="1"/>
    <col min="15113" max="15113" width="6.75" style="17" bestFit="1" customWidth="1"/>
    <col min="15114" max="15117" width="8.5" style="17" bestFit="1" customWidth="1"/>
    <col min="15118" max="15118" width="7.5" style="17" customWidth="1"/>
    <col min="15119" max="15119" width="10.125" style="17" customWidth="1"/>
    <col min="15120" max="15360" width="9" style="17"/>
    <col min="15361" max="15361" width="5" style="17" bestFit="1" customWidth="1"/>
    <col min="15362" max="15362" width="8.5" style="17" bestFit="1" customWidth="1"/>
    <col min="15363" max="15363" width="13.375" style="17" bestFit="1" customWidth="1"/>
    <col min="15364" max="15364" width="8.5" style="17" bestFit="1" customWidth="1"/>
    <col min="15365" max="15365" width="13.375" style="17" bestFit="1" customWidth="1"/>
    <col min="15366" max="15366" width="8.125" style="17" customWidth="1"/>
    <col min="15367" max="15368" width="8.5" style="17" bestFit="1" customWidth="1"/>
    <col min="15369" max="15369" width="6.75" style="17" bestFit="1" customWidth="1"/>
    <col min="15370" max="15373" width="8.5" style="17" bestFit="1" customWidth="1"/>
    <col min="15374" max="15374" width="7.5" style="17" customWidth="1"/>
    <col min="15375" max="15375" width="10.125" style="17" customWidth="1"/>
    <col min="15376" max="15616" width="9" style="17"/>
    <col min="15617" max="15617" width="5" style="17" bestFit="1" customWidth="1"/>
    <col min="15618" max="15618" width="8.5" style="17" bestFit="1" customWidth="1"/>
    <col min="15619" max="15619" width="13.375" style="17" bestFit="1" customWidth="1"/>
    <col min="15620" max="15620" width="8.5" style="17" bestFit="1" customWidth="1"/>
    <col min="15621" max="15621" width="13.375" style="17" bestFit="1" customWidth="1"/>
    <col min="15622" max="15622" width="8.125" style="17" customWidth="1"/>
    <col min="15623" max="15624" width="8.5" style="17" bestFit="1" customWidth="1"/>
    <col min="15625" max="15625" width="6.75" style="17" bestFit="1" customWidth="1"/>
    <col min="15626" max="15629" width="8.5" style="17" bestFit="1" customWidth="1"/>
    <col min="15630" max="15630" width="7.5" style="17" customWidth="1"/>
    <col min="15631" max="15631" width="10.125" style="17" customWidth="1"/>
    <col min="15632" max="15872" width="9" style="17"/>
    <col min="15873" max="15873" width="5" style="17" bestFit="1" customWidth="1"/>
    <col min="15874" max="15874" width="8.5" style="17" bestFit="1" customWidth="1"/>
    <col min="15875" max="15875" width="13.375" style="17" bestFit="1" customWidth="1"/>
    <col min="15876" max="15876" width="8.5" style="17" bestFit="1" customWidth="1"/>
    <col min="15877" max="15877" width="13.375" style="17" bestFit="1" customWidth="1"/>
    <col min="15878" max="15878" width="8.125" style="17" customWidth="1"/>
    <col min="15879" max="15880" width="8.5" style="17" bestFit="1" customWidth="1"/>
    <col min="15881" max="15881" width="6.75" style="17" bestFit="1" customWidth="1"/>
    <col min="15882" max="15885" width="8.5" style="17" bestFit="1" customWidth="1"/>
    <col min="15886" max="15886" width="7.5" style="17" customWidth="1"/>
    <col min="15887" max="15887" width="10.125" style="17" customWidth="1"/>
    <col min="15888" max="16128" width="9" style="17"/>
    <col min="16129" max="16129" width="5" style="17" bestFit="1" customWidth="1"/>
    <col min="16130" max="16130" width="8.5" style="17" bestFit="1" customWidth="1"/>
    <col min="16131" max="16131" width="13.375" style="17" bestFit="1" customWidth="1"/>
    <col min="16132" max="16132" width="8.5" style="17" bestFit="1" customWidth="1"/>
    <col min="16133" max="16133" width="13.375" style="17" bestFit="1" customWidth="1"/>
    <col min="16134" max="16134" width="8.125" style="17" customWidth="1"/>
    <col min="16135" max="16136" width="8.5" style="17" bestFit="1" customWidth="1"/>
    <col min="16137" max="16137" width="6.75" style="17" bestFit="1" customWidth="1"/>
    <col min="16138" max="16141" width="8.5" style="17" bestFit="1" customWidth="1"/>
    <col min="16142" max="16142" width="7.5" style="17" customWidth="1"/>
    <col min="16143" max="16143" width="10.125" style="17" customWidth="1"/>
    <col min="16144" max="16384" width="9" style="17"/>
  </cols>
  <sheetData>
    <row r="1" spans="1:15">
      <c r="A1" s="94" t="s">
        <v>98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ht="13.5"/>
    <row r="3" spans="1:15" ht="19.5" customHeight="1">
      <c r="A3" s="34" t="s">
        <v>99</v>
      </c>
      <c r="B3" s="34" t="s">
        <v>100</v>
      </c>
      <c r="C3" s="34" t="s">
        <v>101</v>
      </c>
      <c r="D3" s="34" t="s">
        <v>102</v>
      </c>
      <c r="E3" s="34" t="s">
        <v>103</v>
      </c>
      <c r="F3" s="34" t="s">
        <v>104</v>
      </c>
      <c r="G3" s="34" t="s">
        <v>109</v>
      </c>
      <c r="H3" s="34" t="s">
        <v>105</v>
      </c>
      <c r="I3" s="34" t="s">
        <v>113</v>
      </c>
      <c r="J3" s="34" t="s">
        <v>111</v>
      </c>
      <c r="K3" s="34" t="s">
        <v>112</v>
      </c>
      <c r="L3" s="34" t="s">
        <v>106</v>
      </c>
      <c r="M3" s="34" t="s">
        <v>108</v>
      </c>
      <c r="N3" s="34" t="s">
        <v>110</v>
      </c>
      <c r="O3" s="34" t="s">
        <v>107</v>
      </c>
    </row>
    <row r="4" spans="1:15" ht="19.5" customHeight="1">
      <c r="A4" s="23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35"/>
    </row>
    <row r="5" spans="1:15" ht="19.5" customHeight="1">
      <c r="A5" s="23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</row>
    <row r="6" spans="1:15" ht="19.5" customHeight="1">
      <c r="A6" s="23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</row>
    <row r="7" spans="1:15" ht="19.5" customHeight="1">
      <c r="A7" s="23">
        <v>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4"/>
    </row>
    <row r="8" spans="1:15" ht="19.5" customHeight="1">
      <c r="A8" s="23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1:15" ht="19.5" customHeight="1">
      <c r="A9" s="23">
        <v>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4"/>
    </row>
    <row r="10" spans="1:15" ht="19.5" customHeight="1">
      <c r="A10" s="23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4"/>
    </row>
    <row r="11" spans="1:15" ht="19.5" customHeight="1">
      <c r="A11" s="23">
        <v>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ht="19.5" customHeight="1">
      <c r="A12" s="23">
        <v>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35"/>
    </row>
    <row r="13" spans="1:15" ht="19.5" customHeight="1">
      <c r="A13" s="23">
        <v>10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35"/>
    </row>
    <row r="14" spans="1:15" ht="19.5" customHeight="1">
      <c r="A14" s="23">
        <v>11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 ht="19.5" customHeight="1">
      <c r="A15" s="23">
        <v>12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ht="19.5" customHeight="1">
      <c r="A16" s="23">
        <v>13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ht="19.5" customHeight="1">
      <c r="A17" s="23">
        <v>14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21" customFormat="1" ht="19.5" customHeight="1">
      <c r="A18" s="23">
        <v>15</v>
      </c>
      <c r="B18" s="29"/>
      <c r="C18" s="29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9"/>
    </row>
    <row r="19" spans="1:15" ht="19.5" customHeight="1">
      <c r="A19" s="23">
        <v>16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ht="19.5" customHeight="1">
      <c r="A20" s="23">
        <v>17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68"/>
      <c r="O20" s="67"/>
    </row>
    <row r="21" spans="1:15" ht="19.5" customHeight="1">
      <c r="A21" s="23">
        <v>18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 ht="19.5" customHeight="1">
      <c r="A22" s="23">
        <v>19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5" ht="19.5" customHeight="1">
      <c r="A23" s="23">
        <v>20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1:15" ht="18.75" customHeight="1">
      <c r="A24" s="97" t="s">
        <v>115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</row>
    <row r="25" spans="1:15" ht="18.75" customHeight="1">
      <c r="B25" s="96" t="s">
        <v>114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</row>
    <row r="26" spans="1:15" ht="18.75" customHeight="1">
      <c r="B26" s="96" t="s">
        <v>116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</row>
  </sheetData>
  <mergeCells count="4">
    <mergeCell ref="B26:O26"/>
    <mergeCell ref="A24:O24"/>
    <mergeCell ref="B25:O25"/>
    <mergeCell ref="A1:O1"/>
  </mergeCells>
  <phoneticPr fontId="1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D6" sqref="D6"/>
    </sheetView>
  </sheetViews>
  <sheetFormatPr defaultRowHeight="13.5"/>
  <cols>
    <col min="1" max="1" width="26.125" style="1" customWidth="1"/>
    <col min="2" max="2" width="6.375" style="1" customWidth="1"/>
    <col min="3" max="3" width="8" style="1" customWidth="1"/>
    <col min="4" max="4" width="13" style="1" bestFit="1" customWidth="1"/>
    <col min="5" max="5" width="6.25" style="1" customWidth="1"/>
    <col min="6" max="6" width="6.875" style="1" customWidth="1"/>
    <col min="7" max="7" width="6.375" style="1" customWidth="1"/>
    <col min="8" max="8" width="21.125" style="1" customWidth="1"/>
    <col min="9" max="9" width="5.125" style="1" customWidth="1"/>
    <col min="10" max="10" width="7.125" style="1" customWidth="1"/>
    <col min="11" max="11" width="12.25" style="1" customWidth="1"/>
    <col min="12" max="12" width="7.625" style="1" customWidth="1"/>
    <col min="13" max="13" width="13.625" style="1" customWidth="1"/>
    <col min="14" max="16384" width="9" style="1"/>
  </cols>
  <sheetData>
    <row r="1" spans="1:13" ht="35.25" customHeight="1">
      <c r="A1" s="79" t="s">
        <v>97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s="76" customFormat="1" ht="21.75" customHeight="1">
      <c r="A2" s="75" t="s">
        <v>39</v>
      </c>
      <c r="B2" s="86" t="s">
        <v>50</v>
      </c>
      <c r="C2" s="86"/>
      <c r="D2" s="86"/>
      <c r="E2" s="80" t="s">
        <v>96</v>
      </c>
      <c r="F2" s="80"/>
      <c r="G2" s="80"/>
      <c r="H2" s="80"/>
      <c r="I2" s="80" t="s">
        <v>34</v>
      </c>
      <c r="J2" s="80"/>
      <c r="K2" s="80"/>
      <c r="L2" s="80"/>
      <c r="M2" s="80"/>
    </row>
    <row r="3" spans="1:13" s="3" customFormat="1" ht="30" customHeight="1">
      <c r="A3" s="5" t="s">
        <v>0</v>
      </c>
      <c r="B3" s="5" t="s">
        <v>120</v>
      </c>
      <c r="C3" s="5" t="s">
        <v>41</v>
      </c>
      <c r="D3" s="5" t="s">
        <v>4</v>
      </c>
      <c r="E3" s="5" t="s">
        <v>121</v>
      </c>
      <c r="F3" s="5" t="s">
        <v>5</v>
      </c>
      <c r="G3" s="5" t="s">
        <v>43</v>
      </c>
      <c r="H3" s="5" t="s">
        <v>6</v>
      </c>
      <c r="I3" s="5" t="s">
        <v>2</v>
      </c>
      <c r="J3" s="5" t="s">
        <v>3</v>
      </c>
      <c r="K3" s="6" t="s">
        <v>42</v>
      </c>
      <c r="L3" s="6" t="s">
        <v>31</v>
      </c>
      <c r="M3" s="6" t="s">
        <v>32</v>
      </c>
    </row>
    <row r="4" spans="1:13" ht="30" customHeight="1">
      <c r="A4" s="11"/>
      <c r="B4" s="47"/>
      <c r="C4" s="48">
        <v>58</v>
      </c>
      <c r="D4" s="12"/>
      <c r="E4" s="48">
        <v>1</v>
      </c>
      <c r="F4" s="48"/>
      <c r="G4" s="53">
        <v>1</v>
      </c>
      <c r="H4" s="12"/>
      <c r="I4" s="48">
        <v>1</v>
      </c>
      <c r="J4" s="8">
        <f>ROUND(C4*E4*G4*I4,2)</f>
        <v>58</v>
      </c>
      <c r="K4" s="9">
        <f>ROUND(J4*(G16/J16),2)</f>
        <v>58</v>
      </c>
      <c r="L4" s="45">
        <v>15</v>
      </c>
      <c r="M4" s="8">
        <f>ROUND(K4*L4,2)</f>
        <v>870</v>
      </c>
    </row>
    <row r="5" spans="1:13" ht="30" customHeight="1">
      <c r="A5" s="7"/>
      <c r="B5" s="45"/>
      <c r="C5" s="48">
        <v>58</v>
      </c>
      <c r="D5" s="7"/>
      <c r="E5" s="48">
        <v>1</v>
      </c>
      <c r="F5" s="45"/>
      <c r="G5" s="53">
        <v>1.1000000000000001</v>
      </c>
      <c r="H5" s="7"/>
      <c r="I5" s="48">
        <v>0.8</v>
      </c>
      <c r="J5" s="8">
        <f t="shared" ref="J5" si="0">ROUND(C5*E5*G5*I5,2)</f>
        <v>51.04</v>
      </c>
      <c r="K5" s="9">
        <f>ROUND(J5*(G16/J16),2)</f>
        <v>51.04</v>
      </c>
      <c r="L5" s="45">
        <v>15</v>
      </c>
      <c r="M5" s="8">
        <f t="shared" ref="M5" si="1">ROUND(K5*L5,2)</f>
        <v>765.6</v>
      </c>
    </row>
    <row r="6" spans="1:13" ht="30" customHeight="1">
      <c r="A6" s="7"/>
      <c r="B6" s="45"/>
      <c r="C6" s="45"/>
      <c r="D6" s="7"/>
      <c r="E6" s="48"/>
      <c r="F6" s="45"/>
      <c r="G6" s="53"/>
      <c r="H6" s="7"/>
      <c r="I6" s="48"/>
      <c r="J6" s="8"/>
      <c r="K6" s="9"/>
      <c r="L6" s="45"/>
      <c r="M6" s="8"/>
    </row>
    <row r="7" spans="1:13" ht="30" customHeight="1">
      <c r="A7" s="7"/>
      <c r="B7" s="45"/>
      <c r="C7" s="45"/>
      <c r="D7" s="7"/>
      <c r="E7" s="48"/>
      <c r="F7" s="45"/>
      <c r="G7" s="53"/>
      <c r="H7" s="7"/>
      <c r="I7" s="48"/>
      <c r="J7" s="8"/>
      <c r="K7" s="9"/>
      <c r="L7" s="45"/>
      <c r="M7" s="8"/>
    </row>
    <row r="8" spans="1:13" ht="30" customHeight="1">
      <c r="A8" s="7"/>
      <c r="B8" s="45"/>
      <c r="C8" s="45"/>
      <c r="D8" s="7"/>
      <c r="E8" s="48"/>
      <c r="F8" s="45"/>
      <c r="G8" s="53"/>
      <c r="H8" s="7"/>
      <c r="I8" s="48"/>
      <c r="J8" s="8"/>
      <c r="K8" s="9"/>
      <c r="L8" s="45"/>
      <c r="M8" s="8"/>
    </row>
    <row r="9" spans="1:13" ht="30" customHeight="1">
      <c r="A9" s="7"/>
      <c r="B9" s="45"/>
      <c r="C9" s="45"/>
      <c r="D9" s="7"/>
      <c r="E9" s="48"/>
      <c r="F9" s="45"/>
      <c r="G9" s="53"/>
      <c r="H9" s="7"/>
      <c r="I9" s="48"/>
      <c r="J9" s="8"/>
      <c r="K9" s="9"/>
      <c r="L9" s="45"/>
      <c r="M9" s="8"/>
    </row>
    <row r="10" spans="1:13" ht="30" customHeight="1">
      <c r="A10" s="7"/>
      <c r="B10" s="45"/>
      <c r="C10" s="45"/>
      <c r="D10" s="7"/>
      <c r="E10" s="48"/>
      <c r="F10" s="45"/>
      <c r="G10" s="53"/>
      <c r="H10" s="7"/>
      <c r="I10" s="48"/>
      <c r="J10" s="8"/>
      <c r="K10" s="9"/>
      <c r="L10" s="45"/>
      <c r="M10" s="8"/>
    </row>
    <row r="11" spans="1:13" ht="30" customHeight="1">
      <c r="A11" s="7"/>
      <c r="B11" s="45"/>
      <c r="C11" s="45"/>
      <c r="D11" s="7"/>
      <c r="E11" s="48"/>
      <c r="F11" s="45"/>
      <c r="G11" s="53"/>
      <c r="H11" s="7"/>
      <c r="I11" s="48"/>
      <c r="J11" s="8"/>
      <c r="K11" s="9"/>
      <c r="L11" s="45"/>
      <c r="M11" s="8"/>
    </row>
    <row r="12" spans="1:13" ht="30" customHeight="1">
      <c r="A12" s="7"/>
      <c r="B12" s="45"/>
      <c r="C12" s="45"/>
      <c r="D12" s="7"/>
      <c r="E12" s="48"/>
      <c r="F12" s="46"/>
      <c r="G12" s="53"/>
      <c r="H12" s="7"/>
      <c r="I12" s="48"/>
      <c r="J12" s="8"/>
      <c r="K12" s="9"/>
      <c r="L12" s="45"/>
      <c r="M12" s="8"/>
    </row>
    <row r="13" spans="1:13" ht="30" customHeight="1">
      <c r="A13" s="7"/>
      <c r="B13" s="45"/>
      <c r="C13" s="45"/>
      <c r="D13" s="7"/>
      <c r="E13" s="48"/>
      <c r="F13" s="45"/>
      <c r="G13" s="53"/>
      <c r="H13" s="7"/>
      <c r="I13" s="48"/>
      <c r="J13" s="8"/>
      <c r="K13" s="9"/>
      <c r="L13" s="45"/>
      <c r="M13" s="8"/>
    </row>
    <row r="14" spans="1:13" ht="30" customHeight="1">
      <c r="A14" s="7"/>
      <c r="B14" s="45"/>
      <c r="C14" s="45"/>
      <c r="D14" s="10"/>
      <c r="E14" s="48"/>
      <c r="F14" s="46"/>
      <c r="G14" s="53"/>
      <c r="H14" s="7"/>
      <c r="I14" s="48"/>
      <c r="J14" s="8"/>
      <c r="K14" s="9"/>
      <c r="L14" s="45"/>
      <c r="M14" s="8"/>
    </row>
    <row r="15" spans="1:13" ht="30" customHeight="1">
      <c r="A15" s="7"/>
      <c r="B15" s="45"/>
      <c r="C15" s="45"/>
      <c r="D15" s="7"/>
      <c r="E15" s="48"/>
      <c r="F15" s="45"/>
      <c r="G15" s="53"/>
      <c r="H15" s="7"/>
      <c r="I15" s="48"/>
      <c r="J15" s="8"/>
      <c r="K15" s="9"/>
      <c r="L15" s="45"/>
      <c r="M15" s="8"/>
    </row>
    <row r="16" spans="1:13" s="2" customFormat="1" ht="30" customHeight="1">
      <c r="A16" s="81" t="s">
        <v>35</v>
      </c>
      <c r="B16" s="82"/>
      <c r="C16" s="13">
        <f>G16/J16</f>
        <v>1</v>
      </c>
      <c r="D16" s="83" t="s">
        <v>36</v>
      </c>
      <c r="E16" s="84"/>
      <c r="F16" s="85"/>
      <c r="G16" s="14">
        <f>MAX(J16,0)</f>
        <v>109.04</v>
      </c>
      <c r="H16" s="83" t="s">
        <v>37</v>
      </c>
      <c r="I16" s="85"/>
      <c r="J16" s="15">
        <f>ROUND(SUM(J4:J15),2)</f>
        <v>109.04</v>
      </c>
      <c r="K16" s="83" t="s">
        <v>38</v>
      </c>
      <c r="L16" s="85"/>
      <c r="M16" s="16">
        <f>ROUND(SUM(M4:M15),2)</f>
        <v>1635.6</v>
      </c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3.5" customHeight="1">
      <c r="A18" s="77" t="s">
        <v>88</v>
      </c>
      <c r="B18" s="77"/>
      <c r="C18" s="77"/>
      <c r="D18" s="4" t="s">
        <v>29</v>
      </c>
      <c r="E18" s="4"/>
      <c r="F18" s="87" t="s">
        <v>89</v>
      </c>
      <c r="G18" s="87"/>
      <c r="H18" s="87"/>
      <c r="I18" s="78" t="s">
        <v>29</v>
      </c>
      <c r="J18" s="78"/>
      <c r="K18" s="87" t="s">
        <v>92</v>
      </c>
      <c r="L18" s="87"/>
      <c r="M18" s="4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>
      <c r="A20" s="1" t="s">
        <v>29</v>
      </c>
    </row>
  </sheetData>
  <mergeCells count="12">
    <mergeCell ref="A18:C18"/>
    <mergeCell ref="F18:H18"/>
    <mergeCell ref="I18:J18"/>
    <mergeCell ref="K18:L18"/>
    <mergeCell ref="A1:M1"/>
    <mergeCell ref="B2:D2"/>
    <mergeCell ref="E2:H2"/>
    <mergeCell ref="I2:M2"/>
    <mergeCell ref="A16:B16"/>
    <mergeCell ref="D16:F16"/>
    <mergeCell ref="H16:I16"/>
    <mergeCell ref="K16:L16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专职教师工作量与课时工资核算表（上交版）</vt:lpstr>
      <vt:lpstr>双肩挑教师工作量与课时工资核算表（上交版）</vt:lpstr>
      <vt:lpstr>（专职教师）填表说明</vt:lpstr>
      <vt:lpstr>工作量汇总表（专任）</vt:lpstr>
      <vt:lpstr>工作量明细表（专任）</vt:lpstr>
      <vt:lpstr>兼职工作量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2017-02-24T01:50:54Z</dcterms:modified>
</cp:coreProperties>
</file>